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mc:AlternateContent xmlns:mc="http://schemas.openxmlformats.org/markup-compatibility/2006">
    <mc:Choice Requires="x15">
      <x15ac:absPath xmlns:x15ac="http://schemas.microsoft.com/office/spreadsheetml/2010/11/ac" url="\\192.168.16.10\Marina Markuš\MARINA NOVA MAPA\JAVNA NABAVA\Javna nabava 2025\Izgradnja i opremanje dječjeg igrališta u Križanču\ZA OBJAVU\"/>
    </mc:Choice>
  </mc:AlternateContent>
  <xr:revisionPtr revIDLastSave="0" documentId="8_{D24F6E3F-7320-4EAE-AAEF-E769F1811220}" xr6:coauthVersionLast="47" xr6:coauthVersionMax="47" xr10:uidLastSave="{00000000-0000-0000-0000-000000000000}"/>
  <bookViews>
    <workbookView xWindow="-108" yWindow="-108" windowWidth="23256" windowHeight="12456" activeTab="1" xr2:uid="{00000000-000D-0000-FFFF-FFFF00000000}"/>
  </bookViews>
  <sheets>
    <sheet name="TROŠKOVNIK" sheetId="1" r:id="rId1"/>
    <sheet name="REKAPITULACIJA" sheetId="2" r:id="rId2"/>
  </sheets>
  <definedNames>
    <definedName name="_xlnm.Print_Area" localSheetId="0">TROŠKOVNIK!$A$1:$F$78</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3" i="1" l="1"/>
  <c r="F72" i="1" l="1"/>
  <c r="F71" i="1"/>
  <c r="F70" i="1"/>
  <c r="F69" i="1"/>
  <c r="F68" i="1"/>
  <c r="F67" i="1"/>
  <c r="F66" i="1"/>
  <c r="F65" i="1"/>
  <c r="F75" i="1"/>
  <c r="F74" i="1"/>
  <c r="F73" i="1"/>
  <c r="F64" i="1"/>
  <c r="F63" i="1"/>
  <c r="F42" i="1" l="1"/>
  <c r="F41" i="1"/>
  <c r="F32" i="1"/>
  <c r="F31" i="1"/>
  <c r="F62" i="1"/>
  <c r="F76" i="1" s="1"/>
  <c r="F57" i="1"/>
  <c r="F56" i="1"/>
  <c r="F55" i="1"/>
  <c r="F54" i="1"/>
  <c r="F53" i="1"/>
  <c r="F49" i="1"/>
  <c r="F48" i="1"/>
  <c r="F47" i="1"/>
  <c r="F46" i="1"/>
  <c r="F40" i="1"/>
  <c r="F39" i="1"/>
  <c r="F38" i="1"/>
  <c r="F37" i="1"/>
  <c r="F36" i="1"/>
  <c r="F35" i="1"/>
  <c r="F34" i="1"/>
  <c r="F33" i="1"/>
  <c r="F30" i="1"/>
  <c r="F26" i="1"/>
  <c r="F27" i="1" s="1"/>
  <c r="F25" i="1"/>
  <c r="F24" i="1"/>
  <c r="F22" i="1"/>
  <c r="F21" i="1"/>
  <c r="F20" i="1"/>
  <c r="F19" i="1"/>
  <c r="F15" i="1"/>
  <c r="F14" i="1"/>
  <c r="F16" i="1" s="1"/>
  <c r="F10" i="1"/>
  <c r="F11" i="1" s="1"/>
  <c r="F43" i="1" l="1"/>
  <c r="F50" i="1"/>
  <c r="C18" i="2" s="1"/>
  <c r="F58" i="1"/>
  <c r="C10" i="2"/>
  <c r="C14" i="2"/>
  <c r="C12" i="2"/>
  <c r="C20" i="2"/>
  <c r="C22" i="2"/>
  <c r="F78" i="1" l="1"/>
  <c r="C16" i="2"/>
  <c r="C24" i="2" s="1"/>
  <c r="C26" i="2" s="1"/>
  <c r="C28" i="2" s="1"/>
</calcChain>
</file>

<file path=xl/sharedStrings.xml><?xml version="1.0" encoding="utf-8"?>
<sst xmlns="http://schemas.openxmlformats.org/spreadsheetml/2006/main" count="183" uniqueCount="141">
  <si>
    <t>INVESTITOR:</t>
  </si>
  <si>
    <t>Red. br.</t>
  </si>
  <si>
    <t>OPIS RADA</t>
  </si>
  <si>
    <t>Jed. mj.</t>
  </si>
  <si>
    <t>Količina</t>
  </si>
  <si>
    <t>Jed. cij.</t>
  </si>
  <si>
    <t>Ukupno</t>
  </si>
  <si>
    <t>1.</t>
  </si>
  <si>
    <t>PRIPREMNI RADOVI</t>
  </si>
  <si>
    <t>1.1.</t>
  </si>
  <si>
    <t>m'</t>
  </si>
  <si>
    <t>UKUPNO PRIPREMNI RADOVI :</t>
  </si>
  <si>
    <t>2.</t>
  </si>
  <si>
    <t>RADOVI RUŠENJA</t>
  </si>
  <si>
    <t>2.1.</t>
  </si>
  <si>
    <t>m2</t>
  </si>
  <si>
    <t>2.2.</t>
  </si>
  <si>
    <t>kom</t>
  </si>
  <si>
    <t>m3</t>
  </si>
  <si>
    <t>UKUPNO RADOVI RUŠENJA :</t>
  </si>
  <si>
    <t>3.</t>
  </si>
  <si>
    <t>3.1.</t>
  </si>
  <si>
    <t>3.2.</t>
  </si>
  <si>
    <t>3.3.</t>
  </si>
  <si>
    <t>kg</t>
  </si>
  <si>
    <t>3.4.</t>
  </si>
  <si>
    <t>4.</t>
  </si>
  <si>
    <t>ZEMLJANI RADOVI</t>
  </si>
  <si>
    <t>4.1.</t>
  </si>
  <si>
    <t>4.2.</t>
  </si>
  <si>
    <t>4.3.</t>
  </si>
  <si>
    <t>4.4.</t>
  </si>
  <si>
    <t>4.5.</t>
  </si>
  <si>
    <t>4.6.</t>
  </si>
  <si>
    <t>4.7.</t>
  </si>
  <si>
    <t>4.10.</t>
  </si>
  <si>
    <t>UKUPNO ZEMLJANI RADOVI :</t>
  </si>
  <si>
    <t>5.</t>
  </si>
  <si>
    <t>5.1.</t>
  </si>
  <si>
    <t>5.2.</t>
  </si>
  <si>
    <t>5.3.</t>
  </si>
  <si>
    <t>5.4.</t>
  </si>
  <si>
    <t>6.</t>
  </si>
  <si>
    <t>6.1.</t>
  </si>
  <si>
    <t>6.2.</t>
  </si>
  <si>
    <t>7.</t>
  </si>
  <si>
    <t>KONSTRUKCIJA NOGOSTUPA</t>
  </si>
  <si>
    <t>7.1.</t>
  </si>
  <si>
    <t>UKUPNO KONSTRUKCIJA NOGOSTUPA :</t>
  </si>
  <si>
    <t>SVEUKUPNO</t>
  </si>
  <si>
    <t>OPĆINA BEDEKOVČINA</t>
  </si>
  <si>
    <t>REKAPITULACIJA</t>
  </si>
  <si>
    <t xml:space="preserve">RADOVI RUŠENJA </t>
  </si>
  <si>
    <t xml:space="preserve">ZEMLJANI RADOVI </t>
  </si>
  <si>
    <t xml:space="preserve">KONSTRUKCIJA NOGOSTUPA </t>
  </si>
  <si>
    <t>UKUPNO :</t>
  </si>
  <si>
    <t>PDV 25%:</t>
  </si>
  <si>
    <t>SVEUKUPNO:</t>
  </si>
  <si>
    <t xml:space="preserve">INVESTITOR: OPĆINA BEDEKOVČINA                                               </t>
  </si>
  <si>
    <t>3.5.</t>
  </si>
  <si>
    <t>3.6.</t>
  </si>
  <si>
    <t>3.7.</t>
  </si>
  <si>
    <t>3.8.</t>
  </si>
  <si>
    <t>Dobava i ugradnja pijeska granulacije 2-4 mm za izradu pješčane posteljice, debljine 3-5 cm ispod betonskih opločnika. Obračun se vrši po m3 ugrađenog pijeska prema projektnom rješenju.</t>
  </si>
  <si>
    <t>Dobava i izvedba betonskog opločenja  dimenzija 20 x 20 x 6 cm, bijele  boje, sistemom fuga na fugu, u sloju pijeska debljine 3-5 cm prema shemi opločenja. Opločnici moraju biti atestirani. Fuge su širine 0.2 cm, ispunjavaju se pijeskom 4 cm. Obračun se vrši po m2 opločenja. U jediničnu cijenu uključen je sav potreban materijal i rad za funkcionalnu izvedbu.</t>
  </si>
  <si>
    <t>Dobava, dovoz, čišćenje, ispravljanje, savijanje, montaža i vezivanje armature od rebrastog betonskog čelika kvalitete B 500B za temelje opreme. Armaturu prije betoniranja pregledava nadzorni inženjer. Jedinična cijena uključuje sve potrebno za funkcionalnu izvedbu.
Obračun se vrši po kg ugrađene armature.</t>
  </si>
  <si>
    <t>Izrada, dobava i ugradnja gumene antistres podloge debljine sloja 8 cm na prethodno pripremljenoj betonskoj podlozi, prema projektu. Gumena antistres podloga ljepi se u pločama kao predgotovljen proizvod na betonsku podlogu, na površinama unutar igrališta predviđenim projektom. Mora imati uvjerenje o kvaliteti da udovoljava zahtjevima europske norme EN 1177. Prije ugradnje potrebno je uvjerenje o kvaliteti predati nadzornom inženjeru te nakon njegovog odobrenja pristupiti ugradnji. Rad obuhvaća: 
-dobavu i prijevoz na mjesto ugradnje zaštitne gumene podloge 
-ugradnju prema uputama proizvođača Obračun po m2 izvedene podloge.</t>
  </si>
  <si>
    <t>Dobava i ugradnja penjalice, dimenzija: 3500 x 850 x 2000 mm, sigurnosna zona: 8000 x 5000 mm. Sprava se ugrađuje na prethodno izvedeni betonski temelj. 
Konstrukcija igrala je izrađena od elipsa aluminijskih profila sa tri komore, pjeskarena te zaštićena UV-stabilnim zapečenim prahom u boji. Penjalice (ljestve) su izrađene od čeličnih cijevi, pjeskarena te zaštićena UV-stabilnim zapečenim prahom u boji. Sprava se kao predgotovljeni proizvod izrađuje u pogonu specijalizirane tvrtke. Mora udovoljavati zahtjevima europske norme EN 1176 (ili jednakovrijedne), što se dokazuje certifikatom o izvršenom ispitivanju da je sprava ispravna i sigurna za upotrebu, izdanim od strane ovlaštene tvrtke ili institucije. Izvođač je dužan prije ugradnje sprave, certifikat o izvršenom ispitivanju predočiti nadzornom inženjeru te po njegovom odobrenju pristupiti ugradnji. Na spravi mora biti utisnuta pločica sa deklaracijom proizvođača koja osigurava sljedivost sprave kao predgotovljenog proizvoda. Na pločici moraju biti istaknuti podaci o proizvođaču sprave, serijskom broju proizvodnje, mjesecu i godini proizvodnje te podaci o certifikatu - broj certifikata i tvrtka koja ga je izdala. Također na spravi mora biti vidljivo istaknuto za koju dob djece je sprava predviđena.  Spravu je potrebno ugraditi u svemu prema specifikaciji proizvođača. Obračun se vrši po komadu funkcionalno izvedene kućice. U jediničnu cijenu uključen je sav potreban materijal i rad za funkcionalnu izvedbu.</t>
  </si>
  <si>
    <t>Dobava i ugradnja tobogana, dimenzija: 3570 x 600 x 2315 mm, sigurnosna zona: 7500 x 4000 mm. Sprava se ugrađuje na prethodno izvedeni betonski temelj. 
Tijelo/konstrukcija igrala je izrađena od čelika. Tobogan je izrađen od poliestera. Proizvod je zaštićen sa dva sloja plastifikacije – antikorozivnim temeljnim slojem i završnim dekorativnim slojem.  Sprava se kao predgotovljeni proizvod izrađuje u pogonu specijalizirane tvrtke. Mora udovoljavati zahtjevima europske norme EN 1176 (ili jednakovrijedne), što se dokazuje certifikatom o izvršenom ispitivanju da je sprava ispravna i sigurna za upotrebu, izdanim od strane ovlaštene tvrtke ili institucije. Izvođač je dužan prije ugradnje sprave, certifikat o izvršenom ispitivanju predočiti nadzornom inženjeru te po njegovom odobrenju pristupiti ugradnji. Na spravi mora biti utisnuta pločica sa deklaracijom proizvođača koja osigurava sljedivost sprave kao predgotovljenog proizvoda. Na pločici moraju biti istaknuti podaci o proizvođaču sprave, serijskom broju proizvodnje, mjesecu i godini proizvodnje te podaci o certifikatu - broj certifikata i tvrtka koja ga je izdala. Također na spravi mora biti vidljivo istaknuto za koju dob djece je sprava predviđena.  Spravu je potrebno ugraditi u svemu prema specifikaciji proizvođača. Obračun se vrši po komadu funkcionalno izvedene kućice. U jediničnu cijenu uključen je sav potreban materijal i rad za funkcionalnu izvedbu.</t>
  </si>
  <si>
    <t>DJEČJE IGRALIŠTE</t>
  </si>
  <si>
    <t>4.8.</t>
  </si>
  <si>
    <t>4.9.</t>
  </si>
  <si>
    <t>4.11.</t>
  </si>
  <si>
    <t>UKUPNO DJEČJE IGRALIŠTE :</t>
  </si>
  <si>
    <t>4.12.</t>
  </si>
  <si>
    <t xml:space="preserve">Klupa
dimenzija klupe: 1800 x 615 x 810 mm
materijali: cinčani čelik, drvo
Klupa za sjedenje ima nosivu konstrukciju od toplo pocinčane i bojane čelične cijevi, koja se sidri u betonski temelj. Ploha za sjedenje i naslon su od drvenih greda.
Drveni elementi moraju biti zaštićeni vodootpornom zaštitom koja ne sadrži škodljive komponente i neopasne je za ljude. Rad uključuje dobavu, dopremu i ugradnju klupe. Obračun po komadu komplet ugrađene klupe.
</t>
  </si>
  <si>
    <t>Dobava i ugradnja na pripremljenom betonskom temelju, koša za otpatke. Koš za otpatke sastoji se od stupa (okvira) od cijevnog profila posude za smeće koji se izrađuju od toplo pocinčanog i bojanog metala. Koš je s vanjske strane obložen drvenim elementima. Promjer koša za otpatke: 400 mm, visina 600 mm.
Obračun po komadu komplet ugrađenog koša za otpatke.</t>
  </si>
  <si>
    <t>4.13.</t>
  </si>
  <si>
    <t>IZVEDBA OGRADE</t>
  </si>
  <si>
    <t>6.3.</t>
  </si>
  <si>
    <t>6.4.</t>
  </si>
  <si>
    <t>6.5.</t>
  </si>
  <si>
    <t>Dobava i ugradnja tipskih toplocinčanih i plastificiranih stupova visine 220 cm, dimenzija presjeka 60 x 60 mm, za montažu panelne ograde, koji se ugrađuju u temelje samce. Stupovi se ugrađuju 70 cm u beton, a 150 cm je vidljivo iznad uređenog tla. Stupovi se postavljaju u svježi beton temelja, poravnavaju po horizontali, dovode u vertikalni položaj i zatim učvrste. Stupovi s ugrađuju na razmacima 2,5 (osni razmak). Obračun se vrši po komadu funkcionalno ugrađenog stupa sa svim potrebnim vijcima i svom ostalom dodatnom opremom.</t>
  </si>
  <si>
    <t>Dobava kompletnog materijala i ugradnja i panela ograde. Rad obuhvaća slijedeće: dobava i ugradnja žičanih, vruče pocinčanih i plastificiranih panela, dimenzija 2500 x 1500 mm.
U jediničnu cijenu obuhvaćen je sav rad i materijal do funkcionalne izvedbe. Obračun se vrši po m' funkcionalno izvedene ograde.</t>
  </si>
  <si>
    <t>Dobava, isporuka i ugradnja jednokrilnih vrata , širine ulaza 1,6m. Vrata su napravljena od čeličnih cijevi 80x80x3 (60x60x3) sa ispunom od kvadratnih cijevi 25x25x2, vidljive visine je 1500 mm, konstrukcija vruće cinčana i plastificirana, nosivi stupovi se učvršćuju u prethodno ubetonirane sidrene ploče, temelj je  dimenzija 400x800 mm. Obračun se vrši po kom funkcionalno izvedenih vrata.</t>
  </si>
  <si>
    <t>UKUPNO IZVEDBA OGRADE :</t>
  </si>
  <si>
    <t>ELEKTROTEHNIČKI RADOVI</t>
  </si>
  <si>
    <t>UKUPNO ELEKTROTEHNIČKI RADOVI :</t>
  </si>
  <si>
    <t>komplet</t>
  </si>
  <si>
    <t>ELEKTROENERGETSKI RADOVI</t>
  </si>
  <si>
    <t>Dobava, montaža i spajanje rasvjetnog stupa sa svjetiljkom:
- svjetiljka na stupu u boji Sablé 100 Noir
- kućište izrađeno od lijevane aluminijske legure 
- transparentni pokrov
- asimetrična optika LT-06
- promjer svjetiljke 480mm, visina 151mm
- masa svjetiljke 6.0kg
- maksimalna izložena vanjska površina 0.18 m²
- maksimalna bočna izložena površina 0.04 m²
- vijek trajanja &gt;160,000h @700mA @Ta25°C TM21 L80B20 L80B10
 izvor svjetlosti je integrirani LED snage max48W
- ukupna snaga sistema max. 51.5W
- toplo bijela boja svjetlosti temperature 3000K
- izlazni svjetlosni tok min. 6545lm
- nominalni svjetlosni tok 7845 lm
- efikasnost svjetiljke 127lm/W
- nominalni napon 220-240 V 50/60 Hz
- klasa zaštite I
- indeks uzvrata boje ≥ 70
- faktor snage &gt;0.90
- ambijentalna temperatura Ta: -30°C +50°C
- napajanje 700mA integrirano 
- stupanj zaštite od čestica i vlage IP66
- stupanj zaštite od mehaničkih utjecaja IK08
oznaka stupa u projektu S1-S3</t>
  </si>
  <si>
    <t>7.2.</t>
  </si>
  <si>
    <t>7.3.</t>
  </si>
  <si>
    <t>Dobava i montaža čeličnih vruče pocinčanih rasvjetnih stupova visine 4 m, vruće cinčanih i bojanih u RAL boju, sa podnožjem opremljenim temeljnom pločom za montažu na betonski temelj, sa pocinčanim vijkom za uzemljenje, otvorom i vratašcima za ugradnju priključnog ormarića,  priključnim ormarićem, ožičenjem do vrha stupa i pocinčanim temeljnim vijcima, šablona za betoniranje. 
oznaka stupa u projektu S1-S3</t>
  </si>
  <si>
    <t>Sitni montažni i instalacijski materijal i pribor</t>
  </si>
  <si>
    <t>7.4.</t>
  </si>
  <si>
    <t>7.5.</t>
  </si>
  <si>
    <t>7.6.</t>
  </si>
  <si>
    <t>7.7.</t>
  </si>
  <si>
    <t>7.8.</t>
  </si>
  <si>
    <t>7.9.</t>
  </si>
  <si>
    <t>7.10.</t>
  </si>
  <si>
    <t>7.11.</t>
  </si>
  <si>
    <t>7.12.</t>
  </si>
  <si>
    <t>7.13.</t>
  </si>
  <si>
    <t>7.14.</t>
  </si>
  <si>
    <t>Dobava, spajanje i montaža instalacijska cijev DWP φ50 mm</t>
  </si>
  <si>
    <t>Dobava, spajanje i montaža kabel NA2XY 4x16mm2</t>
  </si>
  <si>
    <t>Dobava, spajanje i montaža kabel NYY 3x2,5mm2</t>
  </si>
  <si>
    <t>Dobava, spajanje i montaža pocinčana čelična traka FeZn 30x4 mm</t>
  </si>
  <si>
    <t>Dobava, spajanje i montaža traka upozorenja</t>
  </si>
  <si>
    <t>Dobava, spajanje i montaža elektromontažni radovi pri spajanju na sustav rasvjete</t>
  </si>
  <si>
    <t>m</t>
  </si>
  <si>
    <t xml:space="preserve">Betoniranje temelja u zemlji s postavljanjem  sidrenih vijaka korištenjem odgovarajućih šablona, te dvije plastične cijevi Φ 50 za ulaz i izlaz kabela - temelj stupa  (0,6 x0,6 x0,7) m ; MB-20 ( 0,53 m3) </t>
  </si>
  <si>
    <t>Utovar zemlje u prijevozno sredstvon i odvoz na mjesto oporabe ili zbrinjavanja. Obračun u sraslom stanju.</t>
  </si>
  <si>
    <t xml:space="preserve">Iskolčenje stupnih mjesta za rasvjetne stupove  </t>
  </si>
  <si>
    <t>Mjerenje-ispitivanje (otpora petlje, otpora izolacije, otpora  uzemljenja i kontrola djelotvornosti sistema zaštite), te  izdavanje protokola i atesta.</t>
  </si>
  <si>
    <t>kompl.</t>
  </si>
  <si>
    <t>Dobava i ugradnja školice sa crvenim obrubom, dimenzija:1500 x 3000 mm. Sprava se ugrađuje na prethodno izvedenu betonsku podlogu i pričvršćuje se poliuretanskim ljepilom (cca 0,7 kg/m2). Igralo je izvedeno od EPDM gume, UV stabilne (sa poliuretanskim ljepilom otpornim na UV zračenje). 
Mora udovoljavati zahtjevima europske norme EN 1176 (ili jednakovrijedne), što se dokazuje certifikatom o izvršenom ispitivanju da je sprava ispravna i sigurna za upotrebu, izdanim od strane ovlaštene tvrtke ili institucije. Izvođač je dužan prije ugradnje sprave, certifikat o izvršenom ispitivanju predočiti nadzornom inženjeru te po njegovom odobrenju pristupiti ugradnji. Na spravi mora biti vidljivo istaknuto za koju dob djece je sprava predviđena.  Spravu je potrebno ugraditi u svemu prema specifikaciji proizvođača. Obračun se vrši po komadu funkcionalno izvedene školice sa crvenim obrubom. U jediničnu cijenu uključen je sav potreban materijal i rad za funkcionalnu izvedbu.</t>
  </si>
  <si>
    <t>Geodetski radovi-trasa. Stavka obuhvaća iskolčenje trase i priključaka, održavanje točaka operativnog poligona i repera te sva geodetska mjerenja kojima se podaci iz projekta prenose na teren i obrnuto, osiguranje osi iskolčene trase, profiliranje, obnavljanje i održavanje iskolčenih oznaka na terenu u cijelom razdoblju od početka radova do predaje svih radova investitoru. Geodetski radovi obuhvaćaju i obnovu stalnih geodetskih točaka u području zahvata uključujući i sve potrebne radove za provedbu obnove sukladno zakonskoj regulativi. Obračun je po kompletu  u skladu s projektom. Izvedba, kontrola kakvoće i obračun prema OTU 2-04.2.</t>
  </si>
  <si>
    <t>Uklanjanje grmlja, šiblja i drveća do Ø 10 cm s odsijecanjem grana na dužine pogodne za prijevoz, čišćenje i uklanjanje sveg nepotrebnog materijala zaostalog nakon izvedenih radova, uključujući utovar i prijevoz na mjesto oporabe ili zbrinjavanja.  Obračun je po m2 očišćene zarasle površine. Izvedba, kontrola kakvoće i obračun prema OTU 2-06.1.</t>
  </si>
  <si>
    <t>Rušenje i uklanjanje postojećih žićanih ograda bez parapeta, te izrada zamjenskih ograda - stavka obuhvaća rušenje postojećih ograda (temelja, zidova, stupova ograde, ispune polja između stupova), zatrpavanje i planiranje rupa, s utovarom i prijevozom na mjesto oporabe ili zbrinjavanja.  Obračun je po m1 ograde. Izvedba, kontrola kakvoće i obračun prema OTU 2-06.1.</t>
  </si>
  <si>
    <t>Strojni površinski iskop humusa s utovarom i odvozom na mjesto oporabe ili zbrinjavanja, razastiranjem i planiranjem iskopanog humusa na mjestu oporabe ili zbrinjavanja. U debljini prema projektu, ili iznimno stvarne debljine prema uputama nadzornog inženjera. Rad se mjeri u kubičnim metrima stvarno iskopanog humusa, mjereno u sraslom stanju. Izvedba, kontrola kakvoće i obračun prema OTU 3-03.1 Obračun radova po metru kubnom.</t>
  </si>
  <si>
    <t>Strojni široki iskop tla  na trasi, u materijalu kategorije "C". Prema odredbama projekta s utovarom u prijevozno sredstvo. Rad se mjeri u kubičnim metrima stvarno iskopanog materijala, mjereno u sraslom stanju, a u jediničnu cijenu uračunati su svi radovi na iskopu materijala sa utovarom u prijevozna sredstva, radovi na uređenju i čišćenju pokosa od labilnih blokova i rastresitog materijala, planiranje iskopanih i susjednih površina.  Izvedba, kontrola kakvoće i obračun prema OTU 3-04.3. Obračun radova po metru kubnom.</t>
  </si>
  <si>
    <t>Uređenje temeljnog tla mehaničkim zbijanjem nevezana tla, Sz≥100 %, Ms≥20 MN/m2.  Rad se mjeri i obračunava po četvornom metru stvarno uređenog temeljnog tla.  U cijenu je uključeno prethodno čišćenje te planiranje  i rad potreban za postizanje optimalne vlažnosti vezanih tala, vlaženjem ili rahljenjem i sušenjem, izravnavanje površine tla i zbijanje odgovarajućim sredstvima do tražene zbijenosti te sav rad, materijal i oprema potrebni za potpuno dovršenje stavke uključujući i ispitivanje i kontrolu kakvoće. Izvedba, kontrola kakvoće i obračun prema OTU 3-10.1.</t>
  </si>
  <si>
    <t>Uređenje slabo nosivog temeljnog tla i posteljice polaganjem  netkanog geotekstila, vlačne čvrstoće. Uređenje slabo nosivog temeljnog tla i posteljice polaganjem geotekstila načina ugradnje (preklapanjem, zavarivanjem ili šivanjem) te kakvoće prema projektu, na prethodno poravnato tlo. Obračun je prema stvarnoj površini tla na koji je položen geotekstil (preklopi se ne uračunavaju) u četvornim metrima. U cijenu je uključen sav rad, nabava geotekstila i materijala za poravnavanje te ostalog potrebnog materijala, transporti i oprema za pripremu podloge i polaganje geotekstila, kao i ispitivanja i kontrola kakvoće. Prvi sloj nasipa koji se nanosi s čela u smjeru preklopa  obračunava se u stavci nasipa.  
• Sirovina,  polipropilen (PP),
• vlačna čvrstoća   24,0/21,6  kN/m,
istezanje pri max. opterećenju 80/80 %
Izvedba, kontrola kakvoće i obračun prema OTU 3-10.3.</t>
  </si>
  <si>
    <t>Izrada nasipa (uključuje nabavu materijala) od kamenih materijala, Sz≥100 %, Ms≥50 MN/m2, veličine zrna 0-31,5 mm. Ovaj rad obuhvaća strojno nasipanje i razastiranje, prema potrebi vlaženje ili sušenje, planiranje nasipnih slojeva debljine i nagiba prema projektu odnosno utvrđenih pokusnom dionicom, te zbijanje s odgovarajućim sredstvima, a prema odredbama OTU. Obračun se mjeri u kubičnim metrima stvarno ugrađenog i zbijenog nasipa, a u cijenu je uključen sav rad na izradi nasipa i nabava materijala te planiranje pokosa nasipa i čišćenje okoline, sav ostali rad, transporti i oprema, kao i ispitivanja i kontrola kakvoće. Izvedba, kontrola kakvoće i obračun prema OTU 3-11.3.</t>
  </si>
  <si>
    <t>Izrada posteljice od kamenih materijala Sz≥100 %, Ms≥50 Mn/m2. Strojna izrada posteljice od kamenih materijala, usjeka ili završnog sloja nasipa, ujednačene nosivosti, s poravnanjem preostalih vrhova stijena nasipavanjem i razastiranjem izravnavajućeg sloja od čistog sitnijeg kamenog materijala, te planiranjem i zbijanjem do tražene zbijenosti. Izrada posteljice mora biti prema projektu, osobito obzirom na visinske kote, postignute nagibe i zbijenost materijala. Obračun je u četvornim metrima uređene i zbijene posteljice. U cijeni je uključen sav rad, materijal te prijevozi, potrebni za potpuno dovršenje uređene i zbijene posteljice, uključujući i ispitivanje i kontrolu kakvoće. Izvedba, kontrola kakvoće i obračun prema OTU 3-12.3.</t>
  </si>
  <si>
    <t>Prijevoz na stalno odlagalište iskopanog i utovarenog materijala tla "C" kategorije s utovarom i prijevozom na mjesto oporabe ili zbrinjavanja.  Količina prevezenog materijala mjeri se u  kubičnim metrima iskopanog sraslog materijala prema projektu i stvarno prevezenog na određenu udaljenost.  Izvedba, kontrola kakvoće i obračun prema OTU 3-15.</t>
  </si>
  <si>
    <t>Zaštita zelenih površina humusnim materijalom sa pozajmišta debljine sloja humusa minimalno 10 cm. Zaštita površina  humusnim materijalom i travnatom vegetacijom u svemu prema projektu. U cijenu je uključen utovar i prijevoz humusa, s razastiranjem u projektiranom sloju, uz prethodno uređenje (grubo planiranje ili brazdanje) i saniranje površine prema odredbama OTU, zatim fino zbijanje i planiranje te nabava i transport sjemena i gnojiva, sijanje trave, gnojidba i njega zalijevanjem, te eventualno košenje 1 do 2 puta. Gotove površine zaštićene humusnim materijalom i travnatom vegetacijom preuzimaju se na osnovi količine obrasle površine jednolike gustoće, svježe boje i zdravog izgleda, a obračun je u četvornim metrima stvarno izvršenih radova. Izvedba, kontrola kakvoće i obračun prema OTU 3-17.</t>
  </si>
  <si>
    <t>Izrada nosivog sloja (Ms≥50 MN/m2) od drobljenog kamenog materijala, najvećeg zrna 31,5 mm  , debljine minimalno 20 cm.  U cijenu je uključena dobava materijala, utovar, prijevoz, i ugradnja (strojno razastiranje, planiranje i zbijanje do traženog modula stišljivosti ili stupnja zbijenosti) na uređenu i preuzetu podlogu. Obračun je po m3 ugrađenog materijala u zbijenom stanju. Izvedba, kontrola kakvoće i obračun prema OTU 7-03.1.</t>
  </si>
  <si>
    <t>Strojni iskop tla  za izradu temelja sprava dječjeg igrališta, u materijalu kategorije "C". Prema odredbama projekta s utovarom u prijevozno sredstvo i odvozom na mjesto oporabe ili zbrinjavanja. Rad se mjeri u kubičnim metrima stvarno iskopanog materijala, mjereno u sraslom stanju, a u jediničnu cijenu uračunati su svi radovi na iskopu materijala sa utovarom u prijevozna sredstva i odvozom na mjesto oporabe ili zbrinjavanja, radovi na uređenju i čišćenju pokosa, planiranje iskopanih i susjednih površina.   Izvedba, kontrola kakvoće i obračun prema OTU 3-04.3.</t>
  </si>
  <si>
    <t>Izrada temelja opreme igrališta  betonom klase C 30/37. Izrada temelja u svemu prema nacrtima, detaljima i uvjetima iz projekta. Obračun je po m3 ugrađenog betona prema projektu, a u cijeni je uključena nabava betona, svi prijevozi i prijenosi, izrada, montaža i demontaža oplate i skele, rad na ugradnji i njezi betona, crpljenje vode, te sav drugi  rad, oprema i materijal potrebni za potpuno dovršenje stavke. Izvedba, kontrola kakvoće i obračun prema OTU 8-06. i 8-07.</t>
  </si>
  <si>
    <t>Izrada betonske ploče za ugradnju antitraumatske podloge betonom klase C 20/25, debljine 15 cm. Izrada temelja u svemu prema nacrtima, detaljima i uvjetima iz projekta. Obračun je po m3 ugrađenog betona prema projektu, a u cijeni je uključena nabava betona, svi prijevozi i prijenosi, izrada, montaža i demontaža oplate i skele, rad na ugradnji i njezi betona, crpljenje vode, te sav drugi  rad, oprema i materijal potrebni za potpuno dovršenje stavke. Izvedba, kontrola kakvoće i obračun prema OTU 8-06. i 8-07.</t>
  </si>
  <si>
    <t>Izrada betonske ploče za ugradnju klupa betonom klase C 20/25, debljine 15 cm. Izrada temelja u svemu prema nacrtima, detaljima i uvjetima iz projekta. Obračun je po m3 ugrađenog betona prema projektu, a u cijeni je uključena nabava betona, svi prijevozi i prijenosi, izrada, montaža i demontaža oplate i skele, rad na ugradnji i njezi betona, crpljenje vode, te sav drugi  rad, oprema i materijal potrebni za potpuno dovršenje stavke. Izvedba, kontrola kakvoće i obračun prema OTU 8-06. i 8-07.</t>
  </si>
  <si>
    <t xml:space="preserve">Izrada nosivog sloja (Ms≥50 MN/m2) od drobljenog kamenog materijala, najvećeg zrna 31,5 mm  , debljine minimalno 25 cm.  U cijenu je uključena dobava materijala, utovar, prijevoz, i ugradnja (strojno razastiranje, planiranje i zbijanje do traženog modula stišljivosti ili stupnja zbijenosti) na uređenu i preuzetu podlogu. Obračun je po m3 ugrađenog materijala u zbijenom stanju. Izvedba, kontrola kakvoće i obračun prema OTU 7-03.1. </t>
  </si>
  <si>
    <t>Ugradnja rubnjaka (na podlozi od betona klase C 12/15) od predgotovljenih betonskih elemenata klase C 30/37, dimenzija 8/20 cm. Postavljanje rubnjaka prema detaljima iz projekta.  Obračun je po m1 izvedenog rubnjaka, a u cijeni je uključena izvedba podloge, nabava i doprema predgotovljenih elemenata i betona, privremeno uskladištenje i razvoz, svi prijevozi i prijenosi, priprema podloge, rad na ugradnji s obradom sljubnica, njega betona te sav potreban dodatni rad, oprema i materijal što je potreban za potpuno dovršenje stavke.  Izvedba, kontrola kakvoće i obračun prema OTU 5-05.2.</t>
  </si>
  <si>
    <t>Strojni iskop za temelje samce u materijalu kategorije "C" (Ø40/80 cm). Dimenzija prema odredbama projekta s poravnanjem dna.  Rad se mjeri u kubičnim metrima stvarno iskopanog materijala, mjereno u sraslom stanju, a u jediničnu cijenu uključen je iskop, poravnanje dna, razupiranje, eventualno crpljenje oborinske i podzemne vode, vertikalni prijenos s odlaganjem iskopanog materijala, zatrpavanje temelja i nabijanje tla oko temelja i utovar viška iskopa nakon zatrpavanja u prijevozno sredstvo, te odvoz materijala na mjesto oporabe ili zbrinjavanja, kao i uređenje i čišćenje terena. Eventualni dodatni iskop zbog nedovoljne nosivosti temeljnog tla obračunava se kao i projektirani.  Izvedba, kontrola kakvoće i obračun prema OTU 3-03.1 Obračun radova po metru kubnom.</t>
  </si>
  <si>
    <t>Izrada temelja samaca Ø40/80 cm betonom klase C 25/30. Izrada temelja ograde u svemu prema nacrtima, detaljima i uvjetima iz projekta. Obračun je po m3 ugrađenog betona prema projektu, a u cijeni je uključena nabava betona, svi prijevozi i prijenosi, izrada, montaža i demontaža oplate i skele, rad na ugradnji i njezi betona, crpljenje vode, te sav drugi  rad, oprema i materijal potrebni za potpuno dovršenje stavke. Izvedba, kontrola kakvoće i obračun prema OTU 8-06. i 8-07.</t>
  </si>
  <si>
    <t>Iskop zemlje u tlu III i IV kategorije (strojni i ručni) s pravilnim zasijecanjem stranica i planiranjem dna rova za polaganje kabela i trake za uzemljenje stupova (dimenzija rova 0,4x0,8 m), s pripremom posteljice kabela, zatrpavanjem s nabijanjem u slojevima i dovođenjem trase u prvobitno stanje, te iskop zemlje za betonske temelje rasvjetnih stupova.</t>
  </si>
  <si>
    <t>Dobava i ugradnja dvije ljuljačke obješene o gredu, dimenzija: 3200 x 1800 x 2400 mm, sigurnosna zona: 8000 x 3500 mm. Sprava se ugrađuje na prethodno izvedeni betonski temelj. 
Konstrukcija igrala je izrađena od elipsa aluminijskih profila sa tri komore, pjeskarena te  zaštićena UV-stabilnim zapečenim prahom u boji, a sjedalo  je izrađeno od gume sa ojačanjima od aluminija , lanci su izrađeni od nehrđajućeg čelika. Sprava se kao predgotovljeni proizvod izrađuje u pogonu specijalizirane tvrtke. Mora udovoljavati zahtjevima europske norme EN 1176 (ili jednakovrijedne), što se dokazuje certifikatom o izvršenom ispitivanju da je sprava ispravna i sigurna za upotrebu, izdanim od strane ovlaštene tvrtke ili institucije. Izvođač je dužan prije ugradnje sprave, certifikat o izvršenom ispitivanju predočiti nadzornom inženjeru te po njegovom odobrenju pristupiti ugradnji. Na spravi mora biti utisnuta pločica sa deklaracijom proizvođača koja osigurava sljedivost sprave kao predgotovljenog proizvoda. Na pločici moraju biti istaknuti podaci o proizvođaču sprave, serijskom broju proizvodnje, mjesecu i godini proizvodnje te podaci o certifikatu - broj certifikata i tvrtka koja ga je izdala. Također na spravi mora biti vidljivo istaknuto za koju dob djece je sprava predviđena.  Spravu je potrebno ugraditi u svemu prema specifikaciji proizvođača. Obračun se vrši po komadu funkcionalno izvedene klatilice. U jediničnu cijenu uključen je sav potreban materijal i rad za funkcionalnu izvedbu.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</si>
</sst>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_€_-;\-* #,##0.00\ _€_-;_-* &quot;-&quot;??\ _€_-;_-@_-"/>
    <numFmt numFmtId="165" formatCode="_-* #,##0.00\ _k_n_-;\-* #,##0.00\ _k_n_-;_-* &quot;-&quot;??\ _k_n_-;_-@_-"/>
  </numFmts>
  <fonts count="6" x14ac:knownFonts="1">
    <font>
      <sz val="11"/>
      <color theme="1"/>
      <name val="Calibri"/>
      <family val="2"/>
      <charset val="238"/>
      <scheme val="minor"/>
    </font>
    <font>
      <sz val="11"/>
      <color theme="1"/>
      <name val="Calibri"/>
      <family val="2"/>
      <charset val="238"/>
      <scheme val="minor"/>
    </font>
    <font>
      <sz val="8"/>
      <name val="Arial"/>
      <family val="2"/>
      <charset val="238"/>
    </font>
    <font>
      <b/>
      <sz val="8"/>
      <name val="Arial"/>
      <family val="2"/>
      <charset val="238"/>
    </font>
    <font>
      <sz val="8"/>
      <color rgb="FFFF0000"/>
      <name val="Arial"/>
      <family val="2"/>
      <charset val="238"/>
    </font>
    <font>
      <sz val="8"/>
      <color theme="1"/>
      <name val="Arial"/>
      <family val="2"/>
      <charset val="238"/>
    </font>
  </fonts>
  <fills count="6">
    <fill>
      <patternFill patternType="none"/>
    </fill>
    <fill>
      <patternFill patternType="gray125"/>
    </fill>
    <fill>
      <patternFill patternType="solid">
        <fgColor theme="0" tint="-0.14999847407452621"/>
        <bgColor indexed="64"/>
      </patternFill>
    </fill>
    <fill>
      <patternFill patternType="solid">
        <fgColor theme="5" tint="0.59999389629810485"/>
        <bgColor indexed="64"/>
      </patternFill>
    </fill>
    <fill>
      <patternFill patternType="solid">
        <fgColor theme="9" tint="0.59999389629810485"/>
        <bgColor indexed="64"/>
      </patternFill>
    </fill>
    <fill>
      <patternFill patternType="solid">
        <fgColor rgb="FFD9D9D9"/>
        <bgColor indexed="64"/>
      </patternFill>
    </fill>
  </fills>
  <borders count="2">
    <border>
      <left/>
      <right/>
      <top/>
      <bottom/>
      <diagonal/>
    </border>
    <border>
      <left/>
      <right/>
      <top style="thin">
        <color auto="1"/>
      </top>
      <bottom style="thin">
        <color auto="1"/>
      </bottom>
      <diagonal/>
    </border>
  </borders>
  <cellStyleXfs count="3">
    <xf numFmtId="0" fontId="0" fillId="0" borderId="0"/>
    <xf numFmtId="165" fontId="1" fillId="0" borderId="0" applyFont="0" applyFill="0" applyBorder="0" applyAlignment="0" applyProtection="0"/>
    <xf numFmtId="0" fontId="2" fillId="0" borderId="0">
      <alignment horizontal="justify"/>
    </xf>
  </cellStyleXfs>
  <cellXfs count="72">
    <xf numFmtId="0" fontId="0" fillId="0" borderId="0" xfId="0"/>
    <xf numFmtId="49" fontId="2" fillId="0" borderId="0" xfId="0" applyNumberFormat="1" applyFont="1" applyAlignment="1">
      <alignment horizontal="center" vertical="center" wrapText="1"/>
    </xf>
    <xf numFmtId="49" fontId="2" fillId="0" borderId="0" xfId="0" applyNumberFormat="1" applyFont="1" applyAlignment="1">
      <alignment horizontal="left" vertical="center" wrapText="1"/>
    </xf>
    <xf numFmtId="49" fontId="2" fillId="0" borderId="0" xfId="2" applyNumberFormat="1" applyAlignment="1">
      <alignment horizontal="center" vertical="center"/>
    </xf>
    <xf numFmtId="49" fontId="3" fillId="2" borderId="1" xfId="2" applyNumberFormat="1" applyFont="1" applyFill="1" applyBorder="1" applyAlignment="1">
      <alignment horizontal="center" vertical="center" textRotation="90" wrapText="1"/>
    </xf>
    <xf numFmtId="49" fontId="2" fillId="0" borderId="1" xfId="2" applyNumberFormat="1" applyBorder="1" applyAlignment="1">
      <alignment horizontal="center" vertical="center"/>
    </xf>
    <xf numFmtId="49" fontId="3" fillId="3" borderId="1" xfId="2" applyNumberFormat="1" applyFont="1" applyFill="1" applyBorder="1" applyAlignment="1">
      <alignment horizontal="center" vertical="center"/>
    </xf>
    <xf numFmtId="49" fontId="2" fillId="4" borderId="1" xfId="2" applyNumberFormat="1" applyFill="1" applyBorder="1" applyAlignment="1">
      <alignment horizontal="center" vertical="center"/>
    </xf>
    <xf numFmtId="49" fontId="3" fillId="0" borderId="1" xfId="2" applyNumberFormat="1" applyFont="1" applyBorder="1" applyAlignment="1">
      <alignment horizontal="center" vertical="center"/>
    </xf>
    <xf numFmtId="49" fontId="2" fillId="0" borderId="0" xfId="0" applyNumberFormat="1" applyFont="1" applyAlignment="1">
      <alignment horizontal="justify" vertical="center" wrapText="1"/>
    </xf>
    <xf numFmtId="49" fontId="2" fillId="0" borderId="0" xfId="2" applyNumberFormat="1" applyAlignment="1">
      <alignment horizontal="justify" vertical="center"/>
    </xf>
    <xf numFmtId="49" fontId="3" fillId="2" borderId="1" xfId="2" applyNumberFormat="1" applyFont="1" applyFill="1" applyBorder="1" applyAlignment="1">
      <alignment horizontal="center" vertical="center" wrapText="1"/>
    </xf>
    <xf numFmtId="49" fontId="2" fillId="0" borderId="1" xfId="2" applyNumberFormat="1" applyBorder="1" applyAlignment="1">
      <alignment horizontal="justify" vertical="center"/>
    </xf>
    <xf numFmtId="49" fontId="3" fillId="3" borderId="1" xfId="2" applyNumberFormat="1" applyFont="1" applyFill="1" applyBorder="1" applyAlignment="1">
      <alignment horizontal="justify" vertical="center"/>
    </xf>
    <xf numFmtId="0" fontId="2" fillId="0" borderId="1" xfId="0" applyFont="1" applyBorder="1" applyAlignment="1" applyProtection="1">
      <alignment vertical="top" wrapText="1"/>
      <protection locked="0"/>
    </xf>
    <xf numFmtId="0" fontId="3" fillId="4" borderId="1" xfId="2" applyFont="1" applyFill="1" applyBorder="1" applyAlignment="1">
      <alignment wrapText="1"/>
    </xf>
    <xf numFmtId="0" fontId="3" fillId="0" borderId="1" xfId="2" applyFont="1" applyBorder="1" applyAlignment="1">
      <alignment wrapText="1"/>
    </xf>
    <xf numFmtId="0" fontId="2" fillId="0" borderId="1" xfId="0" applyFont="1" applyBorder="1" applyAlignment="1">
      <alignment vertical="top" wrapText="1"/>
    </xf>
    <xf numFmtId="0" fontId="3" fillId="0" borderId="0" xfId="2" applyFont="1" applyAlignment="1">
      <alignment wrapText="1"/>
    </xf>
    <xf numFmtId="49" fontId="3" fillId="0" borderId="1" xfId="2" applyNumberFormat="1" applyFont="1" applyBorder="1" applyAlignment="1">
      <alignment horizontal="justify" vertical="center"/>
    </xf>
    <xf numFmtId="0" fontId="2" fillId="0" borderId="1" xfId="0" applyFont="1" applyBorder="1" applyAlignment="1">
      <alignment horizontal="left" vertical="top" wrapText="1"/>
    </xf>
    <xf numFmtId="49" fontId="4" fillId="0" borderId="1" xfId="2" applyNumberFormat="1" applyFont="1" applyBorder="1" applyAlignment="1">
      <alignment horizontal="justify" vertical="center"/>
    </xf>
    <xf numFmtId="0" fontId="2" fillId="0" borderId="0" xfId="2" applyAlignment="1">
      <alignment wrapText="1"/>
    </xf>
    <xf numFmtId="0" fontId="2" fillId="0" borderId="0" xfId="0" applyFont="1" applyAlignment="1">
      <alignment vertical="top" wrapText="1"/>
    </xf>
    <xf numFmtId="49" fontId="2" fillId="0" borderId="1" xfId="2" applyNumberFormat="1" applyBorder="1" applyAlignment="1">
      <alignment horizontal="center"/>
    </xf>
    <xf numFmtId="165" fontId="2" fillId="0" borderId="0" xfId="1" applyFont="1" applyBorder="1" applyAlignment="1">
      <alignment horizontal="center" vertical="center" wrapText="1"/>
    </xf>
    <xf numFmtId="165" fontId="2" fillId="0" borderId="0" xfId="1" applyFont="1" applyBorder="1" applyAlignment="1">
      <alignment horizontal="center" vertical="center"/>
    </xf>
    <xf numFmtId="165" fontId="3" fillId="2" borderId="1" xfId="1" applyFont="1" applyFill="1" applyBorder="1" applyAlignment="1">
      <alignment horizontal="center" vertical="center" wrapText="1"/>
    </xf>
    <xf numFmtId="165" fontId="2" fillId="0" borderId="1" xfId="1" applyFont="1" applyBorder="1" applyAlignment="1">
      <alignment horizontal="center" vertical="center"/>
    </xf>
    <xf numFmtId="165" fontId="3" fillId="3" borderId="1" xfId="1" applyFont="1" applyFill="1" applyBorder="1" applyAlignment="1">
      <alignment horizontal="center" vertical="center"/>
    </xf>
    <xf numFmtId="165" fontId="2" fillId="0" borderId="1" xfId="1" applyFont="1" applyBorder="1" applyAlignment="1">
      <alignment horizontal="center"/>
    </xf>
    <xf numFmtId="165" fontId="2" fillId="4" borderId="1" xfId="1" applyFont="1" applyFill="1" applyBorder="1" applyAlignment="1">
      <alignment horizontal="center" vertical="center"/>
    </xf>
    <xf numFmtId="165" fontId="2" fillId="0" borderId="1" xfId="1" applyFont="1" applyFill="1" applyBorder="1" applyAlignment="1">
      <alignment horizontal="center" vertical="center"/>
    </xf>
    <xf numFmtId="165" fontId="2" fillId="0" borderId="1" xfId="1" applyFont="1" applyFill="1" applyBorder="1" applyAlignment="1">
      <alignment horizontal="center"/>
    </xf>
    <xf numFmtId="165" fontId="2" fillId="0" borderId="0" xfId="1" applyFont="1" applyFill="1" applyBorder="1" applyAlignment="1">
      <alignment horizontal="center" vertical="center"/>
    </xf>
    <xf numFmtId="165" fontId="3" fillId="0" borderId="1" xfId="1" applyFont="1" applyFill="1" applyBorder="1" applyAlignment="1">
      <alignment horizontal="center" vertical="center"/>
    </xf>
    <xf numFmtId="0" fontId="2" fillId="0" borderId="0" xfId="0" applyFont="1" applyAlignment="1">
      <alignment horizontal="left" vertical="center" wrapText="1"/>
    </xf>
    <xf numFmtId="0" fontId="2" fillId="0" borderId="0" xfId="0" applyFont="1" applyAlignment="1">
      <alignment wrapText="1"/>
    </xf>
    <xf numFmtId="0" fontId="2" fillId="5" borderId="1" xfId="0" applyFont="1" applyFill="1" applyBorder="1" applyAlignment="1">
      <alignment wrapText="1"/>
    </xf>
    <xf numFmtId="0" fontId="2" fillId="0" borderId="1" xfId="0" applyFont="1" applyBorder="1" applyAlignment="1">
      <alignment wrapText="1"/>
    </xf>
    <xf numFmtId="49" fontId="3" fillId="0" borderId="1" xfId="2" applyNumberFormat="1" applyFont="1" applyBorder="1" applyAlignment="1">
      <alignment horizontal="center" vertical="center" wrapText="1"/>
    </xf>
    <xf numFmtId="0" fontId="3" fillId="5" borderId="1" xfId="0" applyFont="1" applyFill="1" applyBorder="1" applyAlignment="1">
      <alignment horizontal="center" wrapText="1"/>
    </xf>
    <xf numFmtId="49" fontId="3" fillId="5" borderId="1" xfId="2" applyNumberFormat="1" applyFont="1" applyFill="1" applyBorder="1" applyAlignment="1">
      <alignment horizontal="left" wrapText="1"/>
    </xf>
    <xf numFmtId="0" fontId="3" fillId="0" borderId="1" xfId="0" applyFont="1" applyBorder="1" applyAlignment="1">
      <alignment horizontal="center" wrapText="1"/>
    </xf>
    <xf numFmtId="49" fontId="3" fillId="0" borderId="1" xfId="2" applyNumberFormat="1" applyFont="1" applyBorder="1" applyAlignment="1">
      <alignment horizontal="left" wrapText="1"/>
    </xf>
    <xf numFmtId="0" fontId="3" fillId="5" borderId="1" xfId="2" applyFont="1" applyFill="1" applyBorder="1" applyAlignment="1">
      <alignment wrapText="1"/>
    </xf>
    <xf numFmtId="0" fontId="2" fillId="4" borderId="1" xfId="0" applyFont="1" applyFill="1" applyBorder="1" applyAlignment="1">
      <alignment wrapText="1"/>
    </xf>
    <xf numFmtId="0" fontId="3" fillId="4" borderId="1" xfId="2" applyFont="1" applyFill="1" applyBorder="1" applyAlignment="1">
      <alignment horizontal="right" wrapText="1"/>
    </xf>
    <xf numFmtId="0" fontId="2" fillId="3" borderId="1" xfId="0" applyFont="1" applyFill="1" applyBorder="1" applyAlignment="1">
      <alignment wrapText="1"/>
    </xf>
    <xf numFmtId="0" fontId="3" fillId="3" borderId="1" xfId="2" applyFont="1" applyFill="1" applyBorder="1" applyAlignment="1">
      <alignment horizontal="right" wrapText="1"/>
    </xf>
    <xf numFmtId="0" fontId="2" fillId="0" borderId="1" xfId="0" applyFont="1" applyBorder="1" applyAlignment="1">
      <alignment horizontal="left" vertical="center" wrapText="1"/>
    </xf>
    <xf numFmtId="0" fontId="5" fillId="0" borderId="0" xfId="0" applyFont="1"/>
    <xf numFmtId="164" fontId="5" fillId="0" borderId="0" xfId="0" applyNumberFormat="1" applyFont="1"/>
    <xf numFmtId="2" fontId="2" fillId="0" borderId="0" xfId="1" applyNumberFormat="1" applyFont="1" applyBorder="1" applyAlignment="1">
      <alignment horizontal="center" vertical="center" wrapText="1"/>
    </xf>
    <xf numFmtId="2" fontId="2" fillId="0" borderId="0" xfId="1" applyNumberFormat="1" applyFont="1" applyBorder="1" applyAlignment="1">
      <alignment horizontal="center" vertical="center"/>
    </xf>
    <xf numFmtId="2" fontId="3" fillId="2" borderId="1" xfId="1" applyNumberFormat="1" applyFont="1" applyFill="1" applyBorder="1" applyAlignment="1">
      <alignment horizontal="center" vertical="center" wrapText="1"/>
    </xf>
    <xf numFmtId="2" fontId="2" fillId="0" borderId="1" xfId="1" applyNumberFormat="1" applyFont="1" applyBorder="1" applyAlignment="1">
      <alignment horizontal="center" vertical="center"/>
    </xf>
    <xf numFmtId="2" fontId="3" fillId="3" borderId="1" xfId="1" applyNumberFormat="1" applyFont="1" applyFill="1" applyBorder="1" applyAlignment="1">
      <alignment horizontal="center" vertical="center"/>
    </xf>
    <xf numFmtId="2" fontId="2" fillId="0" borderId="1" xfId="1" applyNumberFormat="1" applyFont="1" applyBorder="1" applyAlignment="1">
      <alignment horizontal="center"/>
    </xf>
    <xf numFmtId="2" fontId="3" fillId="4" borderId="1" xfId="1" applyNumberFormat="1" applyFont="1" applyFill="1" applyBorder="1" applyAlignment="1">
      <alignment horizontal="center" vertical="center"/>
    </xf>
    <xf numFmtId="2" fontId="3" fillId="0" borderId="1" xfId="1" applyNumberFormat="1" applyFont="1" applyFill="1" applyBorder="1" applyAlignment="1">
      <alignment horizontal="center" vertical="center"/>
    </xf>
    <xf numFmtId="2" fontId="2" fillId="0" borderId="1" xfId="1" applyNumberFormat="1" applyFont="1" applyFill="1" applyBorder="1" applyAlignment="1">
      <alignment horizontal="center"/>
    </xf>
    <xf numFmtId="2" fontId="3" fillId="0" borderId="0" xfId="1" applyNumberFormat="1" applyFont="1" applyFill="1" applyBorder="1" applyAlignment="1">
      <alignment horizontal="center" vertical="center"/>
    </xf>
    <xf numFmtId="2" fontId="0" fillId="0" borderId="0" xfId="0" applyNumberFormat="1"/>
    <xf numFmtId="2" fontId="2" fillId="0" borderId="0" xfId="1" applyNumberFormat="1" applyFont="1" applyAlignment="1">
      <alignment wrapText="1"/>
    </xf>
    <xf numFmtId="2" fontId="2" fillId="0" borderId="0" xfId="1" applyNumberFormat="1" applyFont="1" applyAlignment="1">
      <alignment horizontal="right" wrapText="1"/>
    </xf>
    <xf numFmtId="2" fontId="2" fillId="5" borderId="1" xfId="1" applyNumberFormat="1" applyFont="1" applyFill="1" applyBorder="1" applyAlignment="1">
      <alignment wrapText="1"/>
    </xf>
    <xf numFmtId="2" fontId="2" fillId="0" borderId="1" xfId="1" applyNumberFormat="1" applyFont="1" applyFill="1" applyBorder="1" applyAlignment="1">
      <alignment wrapText="1"/>
    </xf>
    <xf numFmtId="2" fontId="2" fillId="4" borderId="1" xfId="1" applyNumberFormat="1" applyFont="1" applyFill="1" applyBorder="1" applyAlignment="1">
      <alignment wrapText="1"/>
    </xf>
    <xf numFmtId="2" fontId="2" fillId="3" borderId="1" xfId="1" applyNumberFormat="1" applyFont="1" applyFill="1" applyBorder="1" applyAlignment="1">
      <alignment wrapText="1"/>
    </xf>
    <xf numFmtId="0" fontId="2" fillId="0" borderId="0" xfId="0" applyFont="1" applyAlignment="1">
      <alignment horizontal="left" vertical="center" wrapText="1"/>
    </xf>
    <xf numFmtId="165" fontId="2" fillId="0" borderId="0" xfId="1" applyFont="1" applyBorder="1" applyAlignment="1">
      <alignment horizontal="right" vertical="center" wrapText="1"/>
    </xf>
  </cellXfs>
  <cellStyles count="3">
    <cellStyle name="Normal 13" xfId="2" xr:uid="{00000000-0005-0000-0000-000002000000}"/>
    <cellStyle name="Normalno" xfId="0" builtinId="0"/>
    <cellStyle name="Zarez"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81"/>
  <sheetViews>
    <sheetView showZeros="0" view="pageBreakPreview" zoomScaleNormal="100" zoomScaleSheetLayoutView="100" workbookViewId="0">
      <selection activeCell="B37" sqref="B37"/>
    </sheetView>
  </sheetViews>
  <sheetFormatPr defaultColWidth="9.33203125" defaultRowHeight="14.4" x14ac:dyDescent="0.3"/>
  <cols>
    <col min="1" max="1" width="9.88671875" customWidth="1"/>
    <col min="2" max="2" width="39" customWidth="1"/>
    <col min="3" max="3" width="7.109375" bestFit="1" customWidth="1"/>
    <col min="4" max="5" width="11" bestFit="1" customWidth="1"/>
    <col min="6" max="6" width="16.5546875" style="63" customWidth="1"/>
    <col min="7" max="8" width="9.33203125" style="51"/>
  </cols>
  <sheetData>
    <row r="1" spans="1:8" x14ac:dyDescent="0.3">
      <c r="A1" s="1"/>
      <c r="B1" s="9"/>
      <c r="C1" s="1"/>
      <c r="D1" s="25"/>
      <c r="E1" s="25"/>
      <c r="F1" s="53"/>
    </row>
    <row r="2" spans="1:8" x14ac:dyDescent="0.3">
      <c r="A2" s="1"/>
      <c r="B2" s="9"/>
      <c r="C2" s="1"/>
      <c r="D2" s="25"/>
      <c r="E2" s="25"/>
      <c r="F2" s="53"/>
    </row>
    <row r="3" spans="1:8" x14ac:dyDescent="0.3">
      <c r="A3" s="1"/>
      <c r="B3" s="9"/>
      <c r="C3" s="1"/>
      <c r="D3" s="25"/>
      <c r="E3" s="25"/>
      <c r="F3" s="53"/>
    </row>
    <row r="4" spans="1:8" x14ac:dyDescent="0.3">
      <c r="A4" s="2" t="s">
        <v>0</v>
      </c>
      <c r="B4" s="70" t="s">
        <v>50</v>
      </c>
      <c r="C4" s="70"/>
      <c r="D4" s="71"/>
      <c r="E4" s="71"/>
      <c r="F4" s="71"/>
    </row>
    <row r="5" spans="1:8" x14ac:dyDescent="0.3">
      <c r="A5" s="1"/>
      <c r="B5" s="9"/>
      <c r="C5" s="1"/>
      <c r="D5" s="25"/>
      <c r="E5" s="25"/>
      <c r="F5" s="53"/>
    </row>
    <row r="6" spans="1:8" x14ac:dyDescent="0.3">
      <c r="A6" s="3"/>
      <c r="B6" s="10"/>
      <c r="C6" s="3"/>
      <c r="D6" s="26"/>
      <c r="E6" s="26"/>
      <c r="F6" s="54"/>
    </row>
    <row r="7" spans="1:8" x14ac:dyDescent="0.3">
      <c r="A7" s="4" t="s">
        <v>1</v>
      </c>
      <c r="B7" s="11" t="s">
        <v>2</v>
      </c>
      <c r="C7" s="11" t="s">
        <v>3</v>
      </c>
      <c r="D7" s="27" t="s">
        <v>4</v>
      </c>
      <c r="E7" s="27" t="s">
        <v>5</v>
      </c>
      <c r="F7" s="55" t="s">
        <v>6</v>
      </c>
    </row>
    <row r="8" spans="1:8" x14ac:dyDescent="0.3">
      <c r="A8" s="5"/>
      <c r="B8" s="12"/>
      <c r="C8" s="5"/>
      <c r="D8" s="28"/>
      <c r="E8" s="28"/>
      <c r="F8" s="56"/>
    </row>
    <row r="9" spans="1:8" x14ac:dyDescent="0.3">
      <c r="A9" s="6" t="s">
        <v>7</v>
      </c>
      <c r="B9" s="13" t="s">
        <v>8</v>
      </c>
      <c r="C9" s="6"/>
      <c r="D9" s="29"/>
      <c r="E9" s="29"/>
      <c r="F9" s="57"/>
    </row>
    <row r="10" spans="1:8" ht="122.4" x14ac:dyDescent="0.3">
      <c r="A10" s="5" t="s">
        <v>9</v>
      </c>
      <c r="B10" s="14" t="s">
        <v>119</v>
      </c>
      <c r="C10" s="24" t="s">
        <v>88</v>
      </c>
      <c r="D10" s="30">
        <v>1</v>
      </c>
      <c r="E10" s="30"/>
      <c r="F10" s="58">
        <f>SUM(D10*E10)</f>
        <v>0</v>
      </c>
      <c r="G10" s="52"/>
      <c r="H10" s="52"/>
    </row>
    <row r="11" spans="1:8" x14ac:dyDescent="0.3">
      <c r="A11" s="7"/>
      <c r="B11" s="15" t="s">
        <v>11</v>
      </c>
      <c r="C11" s="7"/>
      <c r="D11" s="31"/>
      <c r="E11" s="31"/>
      <c r="F11" s="59">
        <f>SUM(F10:F10)</f>
        <v>0</v>
      </c>
    </row>
    <row r="12" spans="1:8" x14ac:dyDescent="0.3">
      <c r="A12" s="5"/>
      <c r="B12" s="16"/>
      <c r="C12" s="5"/>
      <c r="D12" s="32"/>
      <c r="E12" s="32"/>
      <c r="F12" s="60"/>
    </row>
    <row r="13" spans="1:8" x14ac:dyDescent="0.3">
      <c r="A13" s="6" t="s">
        <v>12</v>
      </c>
      <c r="B13" s="13" t="s">
        <v>13</v>
      </c>
      <c r="C13" s="6"/>
      <c r="D13" s="29"/>
      <c r="E13" s="29"/>
      <c r="F13" s="57"/>
    </row>
    <row r="14" spans="1:8" ht="66" customHeight="1" x14ac:dyDescent="0.3">
      <c r="A14" s="5" t="s">
        <v>14</v>
      </c>
      <c r="B14" s="14" t="s">
        <v>120</v>
      </c>
      <c r="C14" s="24" t="s">
        <v>15</v>
      </c>
      <c r="D14" s="30">
        <v>190</v>
      </c>
      <c r="E14" s="30"/>
      <c r="F14" s="58">
        <f t="shared" ref="F14:F15" si="0">SUM(D14*E14)</f>
        <v>0</v>
      </c>
    </row>
    <row r="15" spans="1:8" ht="73.95" customHeight="1" x14ac:dyDescent="0.3">
      <c r="A15" s="5" t="s">
        <v>16</v>
      </c>
      <c r="B15" s="14" t="s">
        <v>121</v>
      </c>
      <c r="C15" s="24" t="s">
        <v>10</v>
      </c>
      <c r="D15" s="33">
        <v>42</v>
      </c>
      <c r="E15" s="33"/>
      <c r="F15" s="61">
        <f t="shared" si="0"/>
        <v>0</v>
      </c>
    </row>
    <row r="16" spans="1:8" x14ac:dyDescent="0.3">
      <c r="A16" s="7"/>
      <c r="B16" s="15" t="s">
        <v>19</v>
      </c>
      <c r="C16" s="7"/>
      <c r="D16" s="31"/>
      <c r="E16" s="31"/>
      <c r="F16" s="59">
        <f>SUM(F14:F15)</f>
        <v>0</v>
      </c>
    </row>
    <row r="17" spans="1:6" x14ac:dyDescent="0.3">
      <c r="A17" s="3"/>
      <c r="B17" s="18"/>
      <c r="C17" s="3"/>
      <c r="D17" s="34"/>
      <c r="E17" s="34"/>
      <c r="F17" s="62"/>
    </row>
    <row r="18" spans="1:6" x14ac:dyDescent="0.3">
      <c r="A18" s="6" t="s">
        <v>20</v>
      </c>
      <c r="B18" s="13" t="s">
        <v>27</v>
      </c>
      <c r="C18" s="6"/>
      <c r="D18" s="29"/>
      <c r="E18" s="29"/>
      <c r="F18" s="57"/>
    </row>
    <row r="19" spans="1:6" ht="85.05" customHeight="1" x14ac:dyDescent="0.3">
      <c r="A19" s="5" t="s">
        <v>21</v>
      </c>
      <c r="B19" s="17" t="s">
        <v>122</v>
      </c>
      <c r="C19" s="24" t="s">
        <v>18</v>
      </c>
      <c r="D19" s="30">
        <v>40</v>
      </c>
      <c r="E19" s="30"/>
      <c r="F19" s="58">
        <f t="shared" ref="F19:F26" si="1">D19*E19</f>
        <v>0</v>
      </c>
    </row>
    <row r="20" spans="1:6" ht="106.95" customHeight="1" x14ac:dyDescent="0.3">
      <c r="A20" s="5" t="s">
        <v>22</v>
      </c>
      <c r="B20" s="17" t="s">
        <v>123</v>
      </c>
      <c r="C20" s="24" t="s">
        <v>18</v>
      </c>
      <c r="D20" s="30">
        <v>45</v>
      </c>
      <c r="E20" s="30"/>
      <c r="F20" s="58">
        <f t="shared" si="1"/>
        <v>0</v>
      </c>
    </row>
    <row r="21" spans="1:6" ht="110.55" customHeight="1" x14ac:dyDescent="0.3">
      <c r="A21" s="5" t="s">
        <v>23</v>
      </c>
      <c r="B21" s="20" t="s">
        <v>124</v>
      </c>
      <c r="C21" s="24" t="s">
        <v>15</v>
      </c>
      <c r="D21" s="30">
        <v>200</v>
      </c>
      <c r="E21" s="30"/>
      <c r="F21" s="58">
        <f t="shared" si="1"/>
        <v>0</v>
      </c>
    </row>
    <row r="22" spans="1:6" ht="183.6" x14ac:dyDescent="0.3">
      <c r="A22" s="5" t="s">
        <v>25</v>
      </c>
      <c r="B22" s="20" t="s">
        <v>125</v>
      </c>
      <c r="C22" s="24" t="s">
        <v>15</v>
      </c>
      <c r="D22" s="30">
        <v>200</v>
      </c>
      <c r="E22" s="30"/>
      <c r="F22" s="58">
        <f t="shared" si="1"/>
        <v>0</v>
      </c>
    </row>
    <row r="23" spans="1:6" ht="132.6" x14ac:dyDescent="0.3">
      <c r="A23" s="5" t="s">
        <v>59</v>
      </c>
      <c r="B23" s="17" t="s">
        <v>126</v>
      </c>
      <c r="C23" s="24" t="s">
        <v>18</v>
      </c>
      <c r="D23" s="30">
        <v>6</v>
      </c>
      <c r="E23" s="30"/>
      <c r="F23" s="58">
        <f t="shared" si="1"/>
        <v>0</v>
      </c>
    </row>
    <row r="24" spans="1:6" ht="142.80000000000001" x14ac:dyDescent="0.3">
      <c r="A24" s="5" t="s">
        <v>60</v>
      </c>
      <c r="B24" s="17" t="s">
        <v>127</v>
      </c>
      <c r="C24" s="24" t="s">
        <v>15</v>
      </c>
      <c r="D24" s="30">
        <v>200</v>
      </c>
      <c r="E24" s="30"/>
      <c r="F24" s="58">
        <f t="shared" si="1"/>
        <v>0</v>
      </c>
    </row>
    <row r="25" spans="1:6" ht="76.05" customHeight="1" x14ac:dyDescent="0.3">
      <c r="A25" s="5" t="s">
        <v>61</v>
      </c>
      <c r="B25" s="17" t="s">
        <v>128</v>
      </c>
      <c r="C25" s="24" t="s">
        <v>18</v>
      </c>
      <c r="D25" s="30">
        <v>45</v>
      </c>
      <c r="E25" s="30"/>
      <c r="F25" s="58">
        <f t="shared" si="1"/>
        <v>0</v>
      </c>
    </row>
    <row r="26" spans="1:6" ht="153" x14ac:dyDescent="0.3">
      <c r="A26" s="5" t="s">
        <v>62</v>
      </c>
      <c r="B26" s="17" t="s">
        <v>129</v>
      </c>
      <c r="C26" s="24" t="s">
        <v>15</v>
      </c>
      <c r="D26" s="30">
        <v>45</v>
      </c>
      <c r="E26" s="30"/>
      <c r="F26" s="58">
        <f t="shared" si="1"/>
        <v>0</v>
      </c>
    </row>
    <row r="27" spans="1:6" x14ac:dyDescent="0.3">
      <c r="A27" s="7"/>
      <c r="B27" s="15" t="s">
        <v>36</v>
      </c>
      <c r="C27" s="7"/>
      <c r="D27" s="31"/>
      <c r="E27" s="31"/>
      <c r="F27" s="59">
        <f>SUM(F19:FF26)</f>
        <v>0</v>
      </c>
    </row>
    <row r="28" spans="1:6" x14ac:dyDescent="0.3">
      <c r="A28" s="5"/>
      <c r="B28" s="16"/>
      <c r="C28" s="5"/>
      <c r="D28" s="32"/>
      <c r="E28" s="32"/>
      <c r="F28" s="60"/>
    </row>
    <row r="29" spans="1:6" x14ac:dyDescent="0.3">
      <c r="A29" s="6" t="s">
        <v>26</v>
      </c>
      <c r="B29" s="13" t="s">
        <v>69</v>
      </c>
      <c r="C29" s="6"/>
      <c r="D29" s="29"/>
      <c r="E29" s="29"/>
      <c r="F29" s="57"/>
    </row>
    <row r="30" spans="1:6" ht="88.5" customHeight="1" x14ac:dyDescent="0.3">
      <c r="A30" s="5" t="s">
        <v>28</v>
      </c>
      <c r="B30" s="14" t="s">
        <v>130</v>
      </c>
      <c r="C30" s="24" t="s">
        <v>18</v>
      </c>
      <c r="D30" s="33">
        <v>32</v>
      </c>
      <c r="E30" s="33"/>
      <c r="F30" s="61">
        <f t="shared" ref="F30:F42" si="2">D30*E30</f>
        <v>0</v>
      </c>
    </row>
    <row r="31" spans="1:6" ht="106.05" customHeight="1" x14ac:dyDescent="0.3">
      <c r="A31" s="5" t="s">
        <v>29</v>
      </c>
      <c r="B31" s="20" t="s">
        <v>131</v>
      </c>
      <c r="C31" s="24" t="s">
        <v>18</v>
      </c>
      <c r="D31" s="33">
        <v>3</v>
      </c>
      <c r="E31" s="33"/>
      <c r="F31" s="61">
        <f t="shared" si="2"/>
        <v>0</v>
      </c>
    </row>
    <row r="32" spans="1:6" ht="93.45" customHeight="1" x14ac:dyDescent="0.3">
      <c r="A32" s="5" t="s">
        <v>30</v>
      </c>
      <c r="B32" s="20" t="s">
        <v>132</v>
      </c>
      <c r="C32" s="24" t="s">
        <v>18</v>
      </c>
      <c r="D32" s="33">
        <v>3</v>
      </c>
      <c r="E32" s="33"/>
      <c r="F32" s="61">
        <f t="shared" si="2"/>
        <v>0</v>
      </c>
    </row>
    <row r="33" spans="1:6" ht="99.45" customHeight="1" x14ac:dyDescent="0.3">
      <c r="A33" s="5" t="s">
        <v>31</v>
      </c>
      <c r="B33" s="20" t="s">
        <v>133</v>
      </c>
      <c r="C33" s="24" t="s">
        <v>18</v>
      </c>
      <c r="D33" s="33">
        <v>15</v>
      </c>
      <c r="E33" s="33"/>
      <c r="F33" s="61">
        <f t="shared" si="2"/>
        <v>0</v>
      </c>
    </row>
    <row r="34" spans="1:6" ht="97.95" customHeight="1" x14ac:dyDescent="0.3">
      <c r="A34" s="5" t="s">
        <v>32</v>
      </c>
      <c r="B34" s="20" t="s">
        <v>134</v>
      </c>
      <c r="C34" s="24" t="s">
        <v>18</v>
      </c>
      <c r="D34" s="33">
        <v>1</v>
      </c>
      <c r="E34" s="33"/>
      <c r="F34" s="61">
        <f t="shared" si="2"/>
        <v>0</v>
      </c>
    </row>
    <row r="35" spans="1:6" ht="67.05" customHeight="1" x14ac:dyDescent="0.3">
      <c r="A35" s="5" t="s">
        <v>33</v>
      </c>
      <c r="B35" s="20" t="s">
        <v>65</v>
      </c>
      <c r="C35" s="24" t="s">
        <v>24</v>
      </c>
      <c r="D35" s="33">
        <v>2090</v>
      </c>
      <c r="E35" s="33"/>
      <c r="F35" s="61">
        <f t="shared" si="2"/>
        <v>0</v>
      </c>
    </row>
    <row r="36" spans="1:6" ht="142.05000000000001" customHeight="1" x14ac:dyDescent="0.3">
      <c r="A36" s="5" t="s">
        <v>34</v>
      </c>
      <c r="B36" s="20" t="s">
        <v>66</v>
      </c>
      <c r="C36" s="24" t="s">
        <v>15</v>
      </c>
      <c r="D36" s="33">
        <v>105</v>
      </c>
      <c r="E36" s="33"/>
      <c r="F36" s="61">
        <f t="shared" si="2"/>
        <v>0</v>
      </c>
    </row>
    <row r="37" spans="1:6" ht="274.05" customHeight="1" x14ac:dyDescent="0.3">
      <c r="A37" s="5" t="s">
        <v>70</v>
      </c>
      <c r="B37" s="20" t="s">
        <v>140</v>
      </c>
      <c r="C37" s="24" t="s">
        <v>17</v>
      </c>
      <c r="D37" s="33">
        <v>1</v>
      </c>
      <c r="E37" s="33"/>
      <c r="F37" s="61">
        <f t="shared" si="2"/>
        <v>0</v>
      </c>
    </row>
    <row r="38" spans="1:6" ht="275.39999999999998" x14ac:dyDescent="0.3">
      <c r="A38" s="5" t="s">
        <v>71</v>
      </c>
      <c r="B38" s="20" t="s">
        <v>67</v>
      </c>
      <c r="C38" s="24" t="s">
        <v>17</v>
      </c>
      <c r="D38" s="33">
        <v>1</v>
      </c>
      <c r="E38" s="33"/>
      <c r="F38" s="61">
        <f t="shared" si="2"/>
        <v>0</v>
      </c>
    </row>
    <row r="39" spans="1:6" ht="265.2" x14ac:dyDescent="0.3">
      <c r="A39" s="5" t="s">
        <v>35</v>
      </c>
      <c r="B39" s="20" t="s">
        <v>68</v>
      </c>
      <c r="C39" s="24" t="s">
        <v>17</v>
      </c>
      <c r="D39" s="33">
        <v>1</v>
      </c>
      <c r="E39" s="33"/>
      <c r="F39" s="61">
        <f t="shared" si="2"/>
        <v>0</v>
      </c>
    </row>
    <row r="40" spans="1:6" ht="185.55" customHeight="1" x14ac:dyDescent="0.3">
      <c r="A40" s="5" t="s">
        <v>72</v>
      </c>
      <c r="B40" s="20" t="s">
        <v>118</v>
      </c>
      <c r="C40" s="24" t="s">
        <v>17</v>
      </c>
      <c r="D40" s="33">
        <v>1</v>
      </c>
      <c r="E40" s="33"/>
      <c r="F40" s="61">
        <f t="shared" si="2"/>
        <v>0</v>
      </c>
    </row>
    <row r="41" spans="1:6" ht="112.2" x14ac:dyDescent="0.3">
      <c r="A41" s="5" t="s">
        <v>74</v>
      </c>
      <c r="B41" s="50" t="s">
        <v>75</v>
      </c>
      <c r="C41" s="24" t="s">
        <v>17</v>
      </c>
      <c r="D41" s="33">
        <v>2</v>
      </c>
      <c r="E41" s="33"/>
      <c r="F41" s="61">
        <f t="shared" si="2"/>
        <v>0</v>
      </c>
    </row>
    <row r="42" spans="1:6" ht="79.95" customHeight="1" x14ac:dyDescent="0.3">
      <c r="A42" s="5" t="s">
        <v>77</v>
      </c>
      <c r="B42" s="17" t="s">
        <v>76</v>
      </c>
      <c r="C42" s="24" t="s">
        <v>17</v>
      </c>
      <c r="D42" s="33">
        <v>2</v>
      </c>
      <c r="E42" s="33"/>
      <c r="F42" s="61">
        <f t="shared" si="2"/>
        <v>0</v>
      </c>
    </row>
    <row r="43" spans="1:6" x14ac:dyDescent="0.3">
      <c r="A43" s="7"/>
      <c r="B43" s="15" t="s">
        <v>73</v>
      </c>
      <c r="C43" s="7"/>
      <c r="D43" s="31"/>
      <c r="E43" s="31"/>
      <c r="F43" s="59">
        <f>SUM(F30:F42)</f>
        <v>0</v>
      </c>
    </row>
    <row r="44" spans="1:6" x14ac:dyDescent="0.3">
      <c r="A44" s="5"/>
      <c r="B44" s="16"/>
      <c r="C44" s="5"/>
      <c r="D44" s="32"/>
      <c r="E44" s="32"/>
      <c r="F44" s="60"/>
    </row>
    <row r="45" spans="1:6" x14ac:dyDescent="0.3">
      <c r="A45" s="6" t="s">
        <v>37</v>
      </c>
      <c r="B45" s="13" t="s">
        <v>46</v>
      </c>
      <c r="C45" s="6"/>
      <c r="D45" s="29"/>
      <c r="E45" s="29"/>
      <c r="F45" s="57"/>
    </row>
    <row r="46" spans="1:6" ht="85.95" customHeight="1" x14ac:dyDescent="0.3">
      <c r="A46" s="5" t="s">
        <v>38</v>
      </c>
      <c r="B46" s="17" t="s">
        <v>135</v>
      </c>
      <c r="C46" s="24" t="s">
        <v>18</v>
      </c>
      <c r="D46" s="30">
        <v>14</v>
      </c>
      <c r="E46" s="30"/>
      <c r="F46" s="58">
        <f>D46*E46</f>
        <v>0</v>
      </c>
    </row>
    <row r="47" spans="1:6" ht="114" customHeight="1" x14ac:dyDescent="0.3">
      <c r="A47" s="5" t="s">
        <v>39</v>
      </c>
      <c r="B47" s="17" t="s">
        <v>136</v>
      </c>
      <c r="C47" s="24" t="s">
        <v>10</v>
      </c>
      <c r="D47" s="30">
        <v>90</v>
      </c>
      <c r="E47" s="30"/>
      <c r="F47" s="58">
        <f t="shared" ref="F47:F49" si="3">D47*E47</f>
        <v>0</v>
      </c>
    </row>
    <row r="48" spans="1:6" ht="45" customHeight="1" x14ac:dyDescent="0.3">
      <c r="A48" s="5" t="s">
        <v>40</v>
      </c>
      <c r="B48" s="17" t="s">
        <v>63</v>
      </c>
      <c r="C48" s="24" t="s">
        <v>18</v>
      </c>
      <c r="D48" s="30">
        <v>3</v>
      </c>
      <c r="E48" s="30"/>
      <c r="F48" s="58">
        <f t="shared" si="3"/>
        <v>0</v>
      </c>
    </row>
    <row r="49" spans="1:6" ht="73.95" customHeight="1" x14ac:dyDescent="0.3">
      <c r="A49" s="5" t="s">
        <v>41</v>
      </c>
      <c r="B49" s="17" t="s">
        <v>64</v>
      </c>
      <c r="C49" s="24" t="s">
        <v>15</v>
      </c>
      <c r="D49" s="30">
        <v>50</v>
      </c>
      <c r="E49" s="30"/>
      <c r="F49" s="58">
        <f t="shared" si="3"/>
        <v>0</v>
      </c>
    </row>
    <row r="50" spans="1:6" x14ac:dyDescent="0.3">
      <c r="A50" s="7"/>
      <c r="B50" s="15" t="s">
        <v>48</v>
      </c>
      <c r="C50" s="7"/>
      <c r="D50" s="31"/>
      <c r="E50" s="31"/>
      <c r="F50" s="59">
        <f>SUM(F46:F49)</f>
        <v>0</v>
      </c>
    </row>
    <row r="51" spans="1:6" x14ac:dyDescent="0.3">
      <c r="A51" s="5"/>
      <c r="B51" s="21"/>
      <c r="C51" s="5"/>
      <c r="D51" s="28"/>
      <c r="E51" s="28"/>
      <c r="F51" s="56"/>
    </row>
    <row r="52" spans="1:6" x14ac:dyDescent="0.3">
      <c r="A52" s="6" t="s">
        <v>42</v>
      </c>
      <c r="B52" s="13" t="s">
        <v>78</v>
      </c>
      <c r="C52" s="6"/>
      <c r="D52" s="29"/>
      <c r="E52" s="29"/>
      <c r="F52" s="57"/>
    </row>
    <row r="53" spans="1:6" ht="147" customHeight="1" x14ac:dyDescent="0.3">
      <c r="A53" s="5" t="s">
        <v>43</v>
      </c>
      <c r="B53" s="14" t="s">
        <v>137</v>
      </c>
      <c r="C53" s="24" t="s">
        <v>18</v>
      </c>
      <c r="D53" s="30">
        <v>3</v>
      </c>
      <c r="E53" s="30"/>
      <c r="F53" s="58">
        <f t="shared" ref="F53:F57" si="4">D53*E53</f>
        <v>0</v>
      </c>
    </row>
    <row r="54" spans="1:6" ht="96" customHeight="1" x14ac:dyDescent="0.3">
      <c r="A54" s="5" t="s">
        <v>44</v>
      </c>
      <c r="B54" s="20" t="s">
        <v>138</v>
      </c>
      <c r="C54" s="24" t="s">
        <v>18</v>
      </c>
      <c r="D54" s="30">
        <v>3</v>
      </c>
      <c r="E54" s="30"/>
      <c r="F54" s="58">
        <f t="shared" si="4"/>
        <v>0</v>
      </c>
    </row>
    <row r="55" spans="1:6" ht="106.05" customHeight="1" x14ac:dyDescent="0.3">
      <c r="A55" s="5" t="s">
        <v>79</v>
      </c>
      <c r="B55" s="20" t="s">
        <v>82</v>
      </c>
      <c r="C55" s="24" t="s">
        <v>17</v>
      </c>
      <c r="D55" s="30">
        <v>29</v>
      </c>
      <c r="E55" s="30"/>
      <c r="F55" s="58">
        <f t="shared" si="4"/>
        <v>0</v>
      </c>
    </row>
    <row r="56" spans="1:6" ht="76.05" customHeight="1" x14ac:dyDescent="0.3">
      <c r="A56" s="5" t="s">
        <v>80</v>
      </c>
      <c r="B56" s="20" t="s">
        <v>83</v>
      </c>
      <c r="C56" s="24" t="s">
        <v>10</v>
      </c>
      <c r="D56" s="30">
        <v>60</v>
      </c>
      <c r="E56" s="30"/>
      <c r="F56" s="58">
        <f t="shared" si="4"/>
        <v>0</v>
      </c>
    </row>
    <row r="57" spans="1:6" ht="78" customHeight="1" x14ac:dyDescent="0.3">
      <c r="A57" s="5" t="s">
        <v>81</v>
      </c>
      <c r="B57" s="20" t="s">
        <v>84</v>
      </c>
      <c r="C57" s="24" t="s">
        <v>17</v>
      </c>
      <c r="D57" s="30">
        <v>1</v>
      </c>
      <c r="E57" s="30"/>
      <c r="F57" s="58">
        <f t="shared" si="4"/>
        <v>0</v>
      </c>
    </row>
    <row r="58" spans="1:6" x14ac:dyDescent="0.3">
      <c r="A58" s="7"/>
      <c r="B58" s="15" t="s">
        <v>85</v>
      </c>
      <c r="C58" s="7"/>
      <c r="D58" s="31"/>
      <c r="E58" s="31"/>
      <c r="F58" s="59">
        <f>SUM(F53:F57)</f>
        <v>0</v>
      </c>
    </row>
    <row r="59" spans="1:6" x14ac:dyDescent="0.3">
      <c r="A59" s="5"/>
      <c r="B59" s="21"/>
      <c r="C59" s="5"/>
      <c r="D59" s="28"/>
      <c r="E59" s="28"/>
      <c r="F59" s="56"/>
    </row>
    <row r="60" spans="1:6" x14ac:dyDescent="0.3">
      <c r="A60" s="6" t="s">
        <v>45</v>
      </c>
      <c r="B60" s="13" t="s">
        <v>86</v>
      </c>
      <c r="C60" s="6"/>
      <c r="D60" s="29"/>
      <c r="E60" s="29"/>
      <c r="F60" s="57"/>
    </row>
    <row r="61" spans="1:6" x14ac:dyDescent="0.3">
      <c r="A61" s="8"/>
      <c r="B61" s="19"/>
      <c r="C61" s="8"/>
      <c r="D61" s="35"/>
      <c r="E61" s="35"/>
      <c r="F61" s="60"/>
    </row>
    <row r="62" spans="1:6" ht="262.95" customHeight="1" x14ac:dyDescent="0.3">
      <c r="A62" s="5" t="s">
        <v>47</v>
      </c>
      <c r="B62" s="17" t="s">
        <v>90</v>
      </c>
      <c r="C62" s="24" t="s">
        <v>17</v>
      </c>
      <c r="D62" s="33">
        <v>3</v>
      </c>
      <c r="E62" s="33"/>
      <c r="F62" s="61">
        <f>D62*E62</f>
        <v>0</v>
      </c>
    </row>
    <row r="63" spans="1:6" ht="84.45" customHeight="1" x14ac:dyDescent="0.3">
      <c r="A63" s="5" t="s">
        <v>91</v>
      </c>
      <c r="B63" s="17" t="s">
        <v>93</v>
      </c>
      <c r="C63" s="24" t="s">
        <v>17</v>
      </c>
      <c r="D63" s="33">
        <v>3</v>
      </c>
      <c r="E63" s="33"/>
      <c r="F63" s="61">
        <f t="shared" ref="F63:F75" si="5">D63*E63</f>
        <v>0</v>
      </c>
    </row>
    <row r="64" spans="1:6" x14ac:dyDescent="0.3">
      <c r="A64" s="5" t="s">
        <v>92</v>
      </c>
      <c r="B64" s="17" t="s">
        <v>94</v>
      </c>
      <c r="C64" s="24" t="s">
        <v>17</v>
      </c>
      <c r="D64" s="33">
        <v>1</v>
      </c>
      <c r="E64" s="33"/>
      <c r="F64" s="61">
        <f t="shared" si="5"/>
        <v>0</v>
      </c>
    </row>
    <row r="65" spans="1:6" ht="20.399999999999999" x14ac:dyDescent="0.3">
      <c r="A65" s="5" t="s">
        <v>95</v>
      </c>
      <c r="B65" s="17" t="s">
        <v>106</v>
      </c>
      <c r="C65" s="24" t="s">
        <v>112</v>
      </c>
      <c r="D65" s="33">
        <v>60</v>
      </c>
      <c r="E65" s="33"/>
      <c r="F65" s="61">
        <f t="shared" si="5"/>
        <v>0</v>
      </c>
    </row>
    <row r="66" spans="1:6" x14ac:dyDescent="0.3">
      <c r="A66" s="5" t="s">
        <v>96</v>
      </c>
      <c r="B66" s="17" t="s">
        <v>107</v>
      </c>
      <c r="C66" s="24" t="s">
        <v>112</v>
      </c>
      <c r="D66" s="33">
        <v>50</v>
      </c>
      <c r="E66" s="33"/>
      <c r="F66" s="61">
        <f t="shared" si="5"/>
        <v>0</v>
      </c>
    </row>
    <row r="67" spans="1:6" x14ac:dyDescent="0.3">
      <c r="A67" s="5" t="s">
        <v>97</v>
      </c>
      <c r="B67" s="17" t="s">
        <v>108</v>
      </c>
      <c r="C67" s="24" t="s">
        <v>112</v>
      </c>
      <c r="D67" s="33">
        <v>80</v>
      </c>
      <c r="E67" s="33"/>
      <c r="F67" s="61">
        <f t="shared" si="5"/>
        <v>0</v>
      </c>
    </row>
    <row r="68" spans="1:6" ht="20.399999999999999" x14ac:dyDescent="0.3">
      <c r="A68" s="5" t="s">
        <v>98</v>
      </c>
      <c r="B68" s="17" t="s">
        <v>109</v>
      </c>
      <c r="C68" s="24" t="s">
        <v>112</v>
      </c>
      <c r="D68" s="33">
        <v>60</v>
      </c>
      <c r="E68" s="33"/>
      <c r="F68" s="61">
        <f t="shared" si="5"/>
        <v>0</v>
      </c>
    </row>
    <row r="69" spans="1:6" x14ac:dyDescent="0.3">
      <c r="A69" s="5" t="s">
        <v>99</v>
      </c>
      <c r="B69" s="17" t="s">
        <v>110</v>
      </c>
      <c r="C69" s="24" t="s">
        <v>112</v>
      </c>
      <c r="D69" s="33">
        <v>60</v>
      </c>
      <c r="E69" s="33"/>
      <c r="F69" s="61">
        <f t="shared" si="5"/>
        <v>0</v>
      </c>
    </row>
    <row r="70" spans="1:6" ht="20.399999999999999" x14ac:dyDescent="0.3">
      <c r="A70" s="5" t="s">
        <v>100</v>
      </c>
      <c r="B70" s="17" t="s">
        <v>111</v>
      </c>
      <c r="C70" s="24" t="s">
        <v>88</v>
      </c>
      <c r="D70" s="33">
        <v>1</v>
      </c>
      <c r="E70" s="33"/>
      <c r="F70" s="61">
        <f t="shared" si="5"/>
        <v>0</v>
      </c>
    </row>
    <row r="71" spans="1:6" ht="63" customHeight="1" x14ac:dyDescent="0.3">
      <c r="A71" s="5" t="s">
        <v>101</v>
      </c>
      <c r="B71" s="17" t="s">
        <v>139</v>
      </c>
      <c r="C71" s="24" t="s">
        <v>18</v>
      </c>
      <c r="D71" s="33">
        <v>20</v>
      </c>
      <c r="E71" s="33"/>
      <c r="F71" s="61">
        <f t="shared" si="5"/>
        <v>0</v>
      </c>
    </row>
    <row r="72" spans="1:6" ht="40.799999999999997" x14ac:dyDescent="0.3">
      <c r="A72" s="5" t="s">
        <v>102</v>
      </c>
      <c r="B72" s="17" t="s">
        <v>113</v>
      </c>
      <c r="C72" s="24" t="s">
        <v>17</v>
      </c>
      <c r="D72" s="33">
        <v>4</v>
      </c>
      <c r="E72" s="33"/>
      <c r="F72" s="61">
        <f t="shared" si="5"/>
        <v>0</v>
      </c>
    </row>
    <row r="73" spans="1:6" ht="20.399999999999999" x14ac:dyDescent="0.3">
      <c r="A73" s="5" t="s">
        <v>103</v>
      </c>
      <c r="B73" s="17" t="s">
        <v>114</v>
      </c>
      <c r="C73" s="24" t="s">
        <v>18</v>
      </c>
      <c r="D73" s="33">
        <v>5</v>
      </c>
      <c r="E73" s="33"/>
      <c r="F73" s="61">
        <f t="shared" si="5"/>
        <v>0</v>
      </c>
    </row>
    <row r="74" spans="1:6" x14ac:dyDescent="0.3">
      <c r="A74" s="5" t="s">
        <v>104</v>
      </c>
      <c r="B74" s="17" t="s">
        <v>115</v>
      </c>
      <c r="C74" s="24" t="s">
        <v>117</v>
      </c>
      <c r="D74" s="33">
        <v>1</v>
      </c>
      <c r="E74" s="33"/>
      <c r="F74" s="61">
        <f t="shared" si="5"/>
        <v>0</v>
      </c>
    </row>
    <row r="75" spans="1:6" ht="30.6" x14ac:dyDescent="0.3">
      <c r="A75" s="5" t="s">
        <v>105</v>
      </c>
      <c r="B75" s="17" t="s">
        <v>116</v>
      </c>
      <c r="C75" s="24" t="s">
        <v>17</v>
      </c>
      <c r="D75" s="33">
        <v>1</v>
      </c>
      <c r="E75" s="33"/>
      <c r="F75" s="61">
        <f t="shared" si="5"/>
        <v>0</v>
      </c>
    </row>
    <row r="76" spans="1:6" x14ac:dyDescent="0.3">
      <c r="A76" s="7"/>
      <c r="B76" s="15" t="s">
        <v>87</v>
      </c>
      <c r="C76" s="7"/>
      <c r="D76" s="31"/>
      <c r="E76" s="31"/>
      <c r="F76" s="59">
        <f>SUM(F62:F75)</f>
        <v>0</v>
      </c>
    </row>
    <row r="77" spans="1:6" x14ac:dyDescent="0.3">
      <c r="A77" s="3"/>
      <c r="B77" s="22"/>
      <c r="C77" s="3"/>
      <c r="D77" s="26"/>
      <c r="E77" s="26"/>
      <c r="F77" s="54"/>
    </row>
    <row r="78" spans="1:6" x14ac:dyDescent="0.3">
      <c r="A78" s="7"/>
      <c r="B78" s="15" t="s">
        <v>49</v>
      </c>
      <c r="C78" s="7"/>
      <c r="D78" s="31"/>
      <c r="E78" s="31"/>
      <c r="F78" s="59">
        <f>SUM(F11+F16+F27+F43+F50+F58+F76)</f>
        <v>0</v>
      </c>
    </row>
    <row r="79" spans="1:6" x14ac:dyDescent="0.3">
      <c r="A79" s="3"/>
      <c r="B79" s="23"/>
      <c r="C79" s="3"/>
      <c r="D79" s="26"/>
      <c r="E79" s="26"/>
      <c r="F79" s="54"/>
    </row>
    <row r="80" spans="1:6" x14ac:dyDescent="0.3">
      <c r="A80" s="3"/>
      <c r="B80" s="22"/>
      <c r="C80" s="3"/>
      <c r="D80" s="26"/>
      <c r="E80" s="26"/>
      <c r="F80" s="54"/>
    </row>
    <row r="81" spans="1:6" x14ac:dyDescent="0.3">
      <c r="A81" s="3"/>
      <c r="B81" s="22"/>
      <c r="C81" s="3"/>
      <c r="D81" s="26"/>
      <c r="E81" s="26"/>
      <c r="F81" s="54"/>
    </row>
  </sheetData>
  <mergeCells count="2">
    <mergeCell ref="B4:C4"/>
    <mergeCell ref="D4:F4"/>
  </mergeCells>
  <pageMargins left="0.7" right="0.7" top="0.75" bottom="0.75" header="0.3" footer="0.3"/>
  <pageSetup paperSize="9" scale="92" orientation="portrait" r:id="rId1"/>
  <headerFooter>
    <oddFooter>&amp;L&amp;"Arial,Regular"&amp;8Zagreb, ožujak 2025.&amp;R&amp;"Arial,Regular"&amp;8str.&amp;P/&amp;N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32"/>
  <sheetViews>
    <sheetView showZeros="0" tabSelected="1" view="pageBreakPreview" zoomScaleNormal="100" zoomScaleSheetLayoutView="100" workbookViewId="0">
      <selection activeCell="B3" sqref="B3"/>
    </sheetView>
  </sheetViews>
  <sheetFormatPr defaultRowHeight="14.4" x14ac:dyDescent="0.3"/>
  <cols>
    <col min="1" max="1" width="9" customWidth="1"/>
    <col min="2" max="2" width="60" customWidth="1"/>
    <col min="3" max="3" width="22.88671875" style="63" customWidth="1"/>
  </cols>
  <sheetData>
    <row r="1" spans="1:3" x14ac:dyDescent="0.3">
      <c r="A1" s="37"/>
      <c r="B1" s="9"/>
      <c r="C1" s="64"/>
    </row>
    <row r="2" spans="1:3" x14ac:dyDescent="0.3">
      <c r="A2" s="37"/>
      <c r="B2" s="9"/>
      <c r="C2" s="64"/>
    </row>
    <row r="3" spans="1:3" x14ac:dyDescent="0.3">
      <c r="A3" s="37"/>
      <c r="B3" s="9"/>
      <c r="C3" s="64"/>
    </row>
    <row r="4" spans="1:3" x14ac:dyDescent="0.3">
      <c r="A4" s="37"/>
      <c r="B4" s="9"/>
      <c r="C4" s="64"/>
    </row>
    <row r="5" spans="1:3" x14ac:dyDescent="0.3">
      <c r="A5" s="37"/>
      <c r="B5" s="36" t="s">
        <v>58</v>
      </c>
      <c r="C5" s="65"/>
    </row>
    <row r="6" spans="1:3" x14ac:dyDescent="0.3">
      <c r="A6" s="37"/>
      <c r="B6" s="9"/>
      <c r="C6" s="64"/>
    </row>
    <row r="7" spans="1:3" x14ac:dyDescent="0.3">
      <c r="A7" s="37"/>
      <c r="B7" s="10"/>
      <c r="C7" s="64"/>
    </row>
    <row r="8" spans="1:3" x14ac:dyDescent="0.3">
      <c r="A8" s="38"/>
      <c r="B8" s="11" t="s">
        <v>51</v>
      </c>
      <c r="C8" s="66"/>
    </row>
    <row r="9" spans="1:3" x14ac:dyDescent="0.3">
      <c r="A9" s="39"/>
      <c r="B9" s="40"/>
      <c r="C9" s="67"/>
    </row>
    <row r="10" spans="1:3" x14ac:dyDescent="0.3">
      <c r="A10" s="41">
        <v>1</v>
      </c>
      <c r="B10" s="42" t="s">
        <v>8</v>
      </c>
      <c r="C10" s="66">
        <f>+TROŠKOVNIK!F11</f>
        <v>0</v>
      </c>
    </row>
    <row r="11" spans="1:3" x14ac:dyDescent="0.3">
      <c r="A11" s="43"/>
      <c r="B11" s="44"/>
      <c r="C11" s="67"/>
    </row>
    <row r="12" spans="1:3" x14ac:dyDescent="0.3">
      <c r="A12" s="41">
        <v>2</v>
      </c>
      <c r="B12" s="45" t="s">
        <v>52</v>
      </c>
      <c r="C12" s="66">
        <f>+TROŠKOVNIK!F16</f>
        <v>0</v>
      </c>
    </row>
    <row r="13" spans="1:3" x14ac:dyDescent="0.3">
      <c r="A13" s="43"/>
      <c r="B13" s="44"/>
      <c r="C13" s="67"/>
    </row>
    <row r="14" spans="1:3" x14ac:dyDescent="0.3">
      <c r="A14" s="41">
        <v>3</v>
      </c>
      <c r="B14" s="45" t="s">
        <v>53</v>
      </c>
      <c r="C14" s="66">
        <f>+TROŠKOVNIK!F27</f>
        <v>0</v>
      </c>
    </row>
    <row r="15" spans="1:3" x14ac:dyDescent="0.3">
      <c r="A15" s="43"/>
      <c r="B15" s="44"/>
      <c r="C15" s="67"/>
    </row>
    <row r="16" spans="1:3" x14ac:dyDescent="0.3">
      <c r="A16" s="41">
        <v>4</v>
      </c>
      <c r="B16" s="45" t="s">
        <v>69</v>
      </c>
      <c r="C16" s="66">
        <f>+TROŠKOVNIK!F43</f>
        <v>0</v>
      </c>
    </row>
    <row r="17" spans="1:3" x14ac:dyDescent="0.3">
      <c r="A17" s="43"/>
      <c r="B17" s="44"/>
      <c r="C17" s="67"/>
    </row>
    <row r="18" spans="1:3" x14ac:dyDescent="0.3">
      <c r="A18" s="41">
        <v>5</v>
      </c>
      <c r="B18" s="45" t="s">
        <v>54</v>
      </c>
      <c r="C18" s="66">
        <f>+TROŠKOVNIK!F50</f>
        <v>0</v>
      </c>
    </row>
    <row r="19" spans="1:3" x14ac:dyDescent="0.3">
      <c r="A19" s="43"/>
      <c r="B19" s="44"/>
      <c r="C19" s="67"/>
    </row>
    <row r="20" spans="1:3" x14ac:dyDescent="0.3">
      <c r="A20" s="41">
        <v>6</v>
      </c>
      <c r="B20" s="45" t="s">
        <v>78</v>
      </c>
      <c r="C20" s="66">
        <f>+TROŠKOVNIK!F58</f>
        <v>0</v>
      </c>
    </row>
    <row r="21" spans="1:3" x14ac:dyDescent="0.3">
      <c r="A21" s="43"/>
      <c r="B21" s="44"/>
      <c r="C21" s="67"/>
    </row>
    <row r="22" spans="1:3" x14ac:dyDescent="0.3">
      <c r="A22" s="41">
        <v>7</v>
      </c>
      <c r="B22" s="42" t="s">
        <v>89</v>
      </c>
      <c r="C22" s="66">
        <f>+TROŠKOVNIK!F76</f>
        <v>0</v>
      </c>
    </row>
    <row r="23" spans="1:3" x14ac:dyDescent="0.3">
      <c r="A23" s="43"/>
      <c r="B23" s="44"/>
      <c r="C23" s="67"/>
    </row>
    <row r="24" spans="1:3" x14ac:dyDescent="0.3">
      <c r="A24" s="46"/>
      <c r="B24" s="47" t="s">
        <v>55</v>
      </c>
      <c r="C24" s="68">
        <f>SUM(C10:C23)</f>
        <v>0</v>
      </c>
    </row>
    <row r="25" spans="1:3" x14ac:dyDescent="0.3">
      <c r="A25" s="37"/>
      <c r="B25" s="37"/>
      <c r="C25" s="64"/>
    </row>
    <row r="26" spans="1:3" x14ac:dyDescent="0.3">
      <c r="A26" s="46"/>
      <c r="B26" s="47" t="s">
        <v>56</v>
      </c>
      <c r="C26" s="68">
        <f>(C24/100)*25</f>
        <v>0</v>
      </c>
    </row>
    <row r="27" spans="1:3" x14ac:dyDescent="0.3">
      <c r="A27" s="37"/>
      <c r="B27" s="37"/>
      <c r="C27" s="64"/>
    </row>
    <row r="28" spans="1:3" x14ac:dyDescent="0.3">
      <c r="A28" s="48"/>
      <c r="B28" s="49" t="s">
        <v>57</v>
      </c>
      <c r="C28" s="69">
        <f>SUM(C24+C26)</f>
        <v>0</v>
      </c>
    </row>
    <row r="29" spans="1:3" x14ac:dyDescent="0.3">
      <c r="A29" s="37"/>
      <c r="B29" s="37"/>
      <c r="C29" s="64"/>
    </row>
    <row r="30" spans="1:3" x14ac:dyDescent="0.3">
      <c r="A30" s="37"/>
      <c r="B30" s="37"/>
      <c r="C30" s="64"/>
    </row>
    <row r="31" spans="1:3" x14ac:dyDescent="0.3">
      <c r="A31" s="37"/>
      <c r="B31" s="37"/>
      <c r="C31" s="64"/>
    </row>
    <row r="32" spans="1:3" x14ac:dyDescent="0.3">
      <c r="A32" s="37"/>
      <c r="B32" s="37"/>
      <c r="C32" s="64"/>
    </row>
  </sheetData>
  <pageMargins left="0.7" right="0.7" top="0.75" bottom="0.75" header="0.3" footer="0.3"/>
  <pageSetup paperSize="9" scale="92" orientation="portrait" r:id="rId1"/>
  <headerFooter>
    <oddFooter>&amp;L&amp;"Arial,Regular"&amp;8Zagreb, ožujak 2025.&amp;R&amp;"Arial,Regular"&amp;8str.&amp;P/&amp;N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2</vt:i4>
      </vt:variant>
      <vt:variant>
        <vt:lpstr>Imenovani rasponi</vt:lpstr>
      </vt:variant>
      <vt:variant>
        <vt:i4>1</vt:i4>
      </vt:variant>
    </vt:vector>
  </HeadingPairs>
  <TitlesOfParts>
    <vt:vector size="3" baseType="lpstr">
      <vt:lpstr>TROŠKOVNIK</vt:lpstr>
      <vt:lpstr>REKAPITULACIJA</vt:lpstr>
      <vt:lpstr>TROŠKOVNIK!Podrucje_ispisa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Korisnik</cp:lastModifiedBy>
  <cp:lastPrinted>2025-06-06T06:40:25Z</cp:lastPrinted>
  <dcterms:created xsi:type="dcterms:W3CDTF">2022-05-11T05:35:14Z</dcterms:created>
  <dcterms:modified xsi:type="dcterms:W3CDTF">2025-06-06T06:40:43Z</dcterms:modified>
</cp:coreProperties>
</file>